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omments5.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5.xml" ContentType="application/vnd.openxmlformats-officedocument.drawingml.chart+xml"/>
  <Override PartName="/xl/drawings/drawing19.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hidePivotFieldList="1"/>
  <mc:AlternateContent xmlns:mc="http://schemas.openxmlformats.org/markup-compatibility/2006">
    <mc:Choice Requires="x15">
      <x15ac:absPath xmlns:x15ac="http://schemas.microsoft.com/office/spreadsheetml/2010/11/ac" url="C:\Users\23500225\Downloads\"/>
    </mc:Choice>
  </mc:AlternateContent>
  <xr:revisionPtr revIDLastSave="0" documentId="8_{93BCE17B-C2F7-4FD1-ACD6-C9D2C0221129}" xr6:coauthVersionLast="47" xr6:coauthVersionMax="47" xr10:uidLastSave="{00000000-0000-0000-0000-000000000000}"/>
  <bookViews>
    <workbookView xWindow="-120" yWindow="-120" windowWidth="29040" windowHeight="15840" tabRatio="841" xr2:uid="{00000000-000D-0000-FFFF-FFFF00000000}"/>
  </bookViews>
  <sheets>
    <sheet name="Instructions" sheetId="51" r:id="rId1"/>
    <sheet name="Triage Audit" sheetId="5" r:id="rId2"/>
    <sheet name="Triage Action Plan" sheetId="10" r:id="rId3"/>
    <sheet name="Triage Graph" sheetId="57" r:id="rId4"/>
    <sheet name="Treatment" sheetId="58" r:id="rId5"/>
    <sheet name="Treatment Action Plan" sheetId="59" r:id="rId6"/>
    <sheet name="Treatment Graph" sheetId="60" r:id="rId7"/>
    <sheet name="Discharge" sheetId="61" r:id="rId8"/>
    <sheet name="Discharge Action Plan" sheetId="62" r:id="rId9"/>
    <sheet name="Discharge Graph" sheetId="63" r:id="rId10"/>
    <sheet name="Policy" sheetId="66" r:id="rId11"/>
    <sheet name="Policy Action Plan" sheetId="67" r:id="rId12"/>
    <sheet name="Policy Graph" sheetId="68" r:id="rId13"/>
    <sheet name="Trauma" sheetId="75" r:id="rId14"/>
    <sheet name="Trauma Action Plan" sheetId="76" r:id="rId15"/>
    <sheet name="Trauma Graph" sheetId="77" r:id="rId16"/>
    <sheet name="Summary" sheetId="65" r:id="rId17"/>
    <sheet name="Report" sheetId="56" r:id="rId18"/>
  </sheets>
  <definedNames>
    <definedName name="_xlnm.Print_Area" localSheetId="7">Discharge!$B$1:$BH$29</definedName>
    <definedName name="_xlnm.Print_Area" localSheetId="8">'Discharge Action Plan'!$B$1:$J$15</definedName>
    <definedName name="_xlnm.Print_Area" localSheetId="10">Policy!$B$1:$BH$23</definedName>
    <definedName name="_xlnm.Print_Area" localSheetId="11">'Policy Action Plan'!$B$1:$J$17</definedName>
    <definedName name="_xlnm.Print_Area" localSheetId="16">Summary!$B$2:$K$19</definedName>
    <definedName name="_xlnm.Print_Area" localSheetId="13">Trauma!$B$1:$BH$32</definedName>
    <definedName name="_xlnm.Print_Area" localSheetId="14">'Trauma Action Plan'!$B$1:$J$25</definedName>
    <definedName name="_xlnm.Print_Area" localSheetId="4">Treatment!$B$1:$BH$30</definedName>
    <definedName name="_xlnm.Print_Area" localSheetId="5">'Treatment Action Plan'!$B$1:$J$23</definedName>
    <definedName name="_xlnm.Print_Area" localSheetId="2">'Triage Action Plan'!$B$1:$J$23</definedName>
    <definedName name="_xlnm.Print_Area" localSheetId="1">'Triage Audit'!$B$1:$BH$31</definedName>
    <definedName name="_xlnm.Print_Area" localSheetId="3">'Triage Graph'!$A$1:$U$52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67" l="1"/>
  <c r="C14" i="67"/>
  <c r="C12" i="67"/>
  <c r="G22" i="66"/>
  <c r="G21" i="66"/>
  <c r="G20" i="66"/>
  <c r="G19" i="66"/>
  <c r="G17" i="66"/>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G27" i="5"/>
  <c r="G26" i="5"/>
  <c r="U31" i="5"/>
  <c r="D22" i="62"/>
  <c r="BD27" i="5"/>
  <c r="BC27" i="5"/>
  <c r="BB27" i="5"/>
  <c r="BA27" i="5"/>
  <c r="AZ27" i="5"/>
  <c r="AY27" i="5"/>
  <c r="AX27" i="5"/>
  <c r="AW27" i="5"/>
  <c r="AV27" i="5"/>
  <c r="AU27" i="5"/>
  <c r="AT27" i="5"/>
  <c r="AS27" i="5"/>
  <c r="AR27" i="5"/>
  <c r="AQ27" i="5"/>
  <c r="AP27" i="5"/>
  <c r="AO27" i="5"/>
  <c r="AN27" i="5"/>
  <c r="AM27" i="5"/>
  <c r="AL27" i="5"/>
  <c r="AK27"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C24" i="10"/>
  <c r="C23" i="10"/>
  <c r="BD19" i="66" l="1"/>
  <c r="BC19" i="66"/>
  <c r="BB19" i="66"/>
  <c r="BA19" i="66"/>
  <c r="AZ19" i="66"/>
  <c r="AY19" i="66"/>
  <c r="AX19" i="66"/>
  <c r="AW19" i="66"/>
  <c r="AV19" i="66"/>
  <c r="AU19" i="66"/>
  <c r="AT19" i="66"/>
  <c r="AS19" i="66"/>
  <c r="AR19" i="66"/>
  <c r="AQ19" i="66"/>
  <c r="AP19" i="66"/>
  <c r="AO19" i="66"/>
  <c r="AN19" i="66"/>
  <c r="AM19" i="66"/>
  <c r="AL19" i="66"/>
  <c r="AK19" i="66"/>
  <c r="AJ19" i="66"/>
  <c r="AI19" i="66"/>
  <c r="AH19" i="66"/>
  <c r="AG19" i="66"/>
  <c r="AF19" i="66"/>
  <c r="AE19" i="66"/>
  <c r="AD19" i="66"/>
  <c r="AC19" i="66"/>
  <c r="AB19" i="66"/>
  <c r="AA19" i="66"/>
  <c r="Z19" i="66"/>
  <c r="Y19" i="66"/>
  <c r="X19" i="66"/>
  <c r="W19" i="66"/>
  <c r="V19" i="66"/>
  <c r="U19" i="66"/>
  <c r="T19" i="66"/>
  <c r="S19" i="66"/>
  <c r="R19" i="66"/>
  <c r="Q19" i="66"/>
  <c r="P19" i="66"/>
  <c r="O19" i="66"/>
  <c r="N19" i="66"/>
  <c r="M19" i="66"/>
  <c r="L19" i="66"/>
  <c r="K19" i="66"/>
  <c r="J19" i="66"/>
  <c r="BD18" i="66"/>
  <c r="BC18" i="66"/>
  <c r="BB18" i="66"/>
  <c r="BA18" i="66"/>
  <c r="AZ18" i="66"/>
  <c r="AY18" i="66"/>
  <c r="AX18" i="66"/>
  <c r="AW18" i="66"/>
  <c r="AV18" i="66"/>
  <c r="AU18" i="66"/>
  <c r="AT18" i="66"/>
  <c r="AS18" i="66"/>
  <c r="AR18" i="66"/>
  <c r="AQ18" i="66"/>
  <c r="AP18" i="66"/>
  <c r="AO18" i="66"/>
  <c r="AN18" i="66"/>
  <c r="AM18" i="66"/>
  <c r="AL18" i="66"/>
  <c r="AK18" i="66"/>
  <c r="AJ18" i="66"/>
  <c r="AI18" i="66"/>
  <c r="AH18" i="66"/>
  <c r="AG18" i="66"/>
  <c r="AF18" i="66"/>
  <c r="AE18" i="66"/>
  <c r="AD18" i="66"/>
  <c r="AC18" i="66"/>
  <c r="AB18" i="66"/>
  <c r="AA18" i="66"/>
  <c r="Z18" i="66"/>
  <c r="Y18" i="66"/>
  <c r="X18" i="66"/>
  <c r="W18" i="66"/>
  <c r="V18" i="66"/>
  <c r="U18" i="66"/>
  <c r="T18" i="66"/>
  <c r="S18" i="66"/>
  <c r="R18" i="66"/>
  <c r="Q18" i="66"/>
  <c r="P18" i="66"/>
  <c r="O18" i="66"/>
  <c r="N18" i="66"/>
  <c r="M18" i="66"/>
  <c r="L18" i="66"/>
  <c r="K18" i="66"/>
  <c r="J18" i="66"/>
  <c r="I18" i="66"/>
  <c r="H18" i="66"/>
  <c r="G18" i="66"/>
  <c r="BD17" i="66"/>
  <c r="BC17" i="66"/>
  <c r="BB17" i="66"/>
  <c r="BA17" i="66"/>
  <c r="AZ17" i="66"/>
  <c r="AY17" i="66"/>
  <c r="AX17" i="66"/>
  <c r="AW17" i="66"/>
  <c r="AV17" i="66"/>
  <c r="AU17" i="66"/>
  <c r="AT17" i="66"/>
  <c r="AS17" i="66"/>
  <c r="AR17" i="66"/>
  <c r="AQ17" i="66"/>
  <c r="AP17" i="66"/>
  <c r="AO17" i="66"/>
  <c r="AN17" i="66"/>
  <c r="AM17" i="66"/>
  <c r="AL17" i="66"/>
  <c r="AK17" i="66"/>
  <c r="AJ17" i="66"/>
  <c r="AI17" i="66"/>
  <c r="AH17" i="66"/>
  <c r="AG17" i="66"/>
  <c r="AF17" i="66"/>
  <c r="AE17" i="66"/>
  <c r="AD17" i="66"/>
  <c r="AC17" i="66"/>
  <c r="AB17" i="66"/>
  <c r="AA17" i="66"/>
  <c r="Z17" i="66"/>
  <c r="Y17" i="66"/>
  <c r="X17" i="66"/>
  <c r="W17" i="66"/>
  <c r="V17" i="66"/>
  <c r="U17" i="66"/>
  <c r="T17" i="66"/>
  <c r="S17" i="66"/>
  <c r="R17" i="66"/>
  <c r="Q17" i="66"/>
  <c r="P17" i="66"/>
  <c r="O17" i="66"/>
  <c r="N17" i="66"/>
  <c r="M17" i="66"/>
  <c r="L17" i="66"/>
  <c r="K17" i="66"/>
  <c r="J17" i="66"/>
  <c r="I17" i="66"/>
  <c r="H17" i="66"/>
  <c r="BG30" i="5"/>
  <c r="BF30" i="5"/>
  <c r="BE30" i="5"/>
  <c r="BH30" i="5" l="1"/>
  <c r="D24" i="10" s="1"/>
  <c r="BD22" i="66"/>
  <c r="BC22" i="66"/>
  <c r="BB22" i="66"/>
  <c r="BA22" i="66"/>
  <c r="AZ22" i="66"/>
  <c r="AY22" i="66"/>
  <c r="AX22" i="66"/>
  <c r="AW22" i="66"/>
  <c r="AV22" i="66"/>
  <c r="AU22" i="66"/>
  <c r="AT22" i="66"/>
  <c r="AS22" i="66"/>
  <c r="AR22" i="66"/>
  <c r="AQ22" i="66"/>
  <c r="AP22" i="66"/>
  <c r="BD21" i="66"/>
  <c r="BC21" i="66"/>
  <c r="BB21" i="66"/>
  <c r="BA21" i="66"/>
  <c r="AZ21" i="66"/>
  <c r="AY21" i="66"/>
  <c r="AX21" i="66"/>
  <c r="AW21" i="66"/>
  <c r="AV21" i="66"/>
  <c r="AU21" i="66"/>
  <c r="AT21" i="66"/>
  <c r="AS21" i="66"/>
  <c r="AR21" i="66"/>
  <c r="AQ21" i="66"/>
  <c r="AP21" i="66"/>
  <c r="BD20" i="66"/>
  <c r="BC20" i="66"/>
  <c r="BB20" i="66"/>
  <c r="BA20" i="66"/>
  <c r="AZ20" i="66"/>
  <c r="AY20" i="66"/>
  <c r="AX20" i="66"/>
  <c r="AW20" i="66"/>
  <c r="AV20" i="66"/>
  <c r="AU20" i="66"/>
  <c r="AT20" i="66"/>
  <c r="AS20" i="66"/>
  <c r="AR20" i="66"/>
  <c r="AQ20" i="66"/>
  <c r="AP20" i="66"/>
  <c r="AO13" i="66"/>
  <c r="BE20" i="75" l="1"/>
  <c r="BF20" i="75"/>
  <c r="BG20" i="75"/>
  <c r="BE23" i="75"/>
  <c r="BH23" i="75" s="1"/>
  <c r="D17" i="76" s="1"/>
  <c r="BF23" i="75"/>
  <c r="BG23" i="75"/>
  <c r="C14" i="65"/>
  <c r="B25" i="76"/>
  <c r="C25" i="76"/>
  <c r="BE31" i="75"/>
  <c r="BF31" i="75"/>
  <c r="BG31" i="75"/>
  <c r="B2" i="75"/>
  <c r="D1" i="77" s="1"/>
  <c r="BE17" i="75"/>
  <c r="BF17" i="75"/>
  <c r="BG17" i="75"/>
  <c r="BE18" i="75"/>
  <c r="BF18" i="75"/>
  <c r="BG18" i="75"/>
  <c r="BE19" i="75"/>
  <c r="BH19" i="75" s="1"/>
  <c r="D13" i="76" s="1"/>
  <c r="BF19" i="75"/>
  <c r="BG19" i="75"/>
  <c r="BE21" i="75"/>
  <c r="BF21" i="75"/>
  <c r="BG21" i="75"/>
  <c r="BE22" i="75"/>
  <c r="BF22" i="75"/>
  <c r="BH22" i="75" s="1"/>
  <c r="D16" i="76" s="1"/>
  <c r="BG22" i="75"/>
  <c r="BE24" i="75"/>
  <c r="BF24" i="75"/>
  <c r="BG24" i="75"/>
  <c r="BE25" i="75"/>
  <c r="BF25" i="75"/>
  <c r="BG25" i="75"/>
  <c r="BH25" i="75"/>
  <c r="D19" i="76" s="1"/>
  <c r="BE26" i="75"/>
  <c r="BF26" i="75"/>
  <c r="BG26" i="75"/>
  <c r="BE29" i="75"/>
  <c r="BF29" i="75"/>
  <c r="BG29" i="75"/>
  <c r="BE30" i="75"/>
  <c r="BF30" i="75"/>
  <c r="BG30" i="75"/>
  <c r="C24" i="76"/>
  <c r="B24" i="76"/>
  <c r="C23" i="76"/>
  <c r="B23" i="76"/>
  <c r="C22" i="76"/>
  <c r="B22" i="76"/>
  <c r="C21" i="76"/>
  <c r="B21" i="76"/>
  <c r="C20" i="76"/>
  <c r="B20" i="76"/>
  <c r="C19" i="76"/>
  <c r="B19" i="76"/>
  <c r="C18" i="76"/>
  <c r="B18" i="76"/>
  <c r="C17" i="76"/>
  <c r="B17" i="76"/>
  <c r="C16" i="76"/>
  <c r="B16" i="76"/>
  <c r="C15" i="76"/>
  <c r="B15" i="76"/>
  <c r="C14" i="76"/>
  <c r="B14" i="76"/>
  <c r="C13" i="76"/>
  <c r="B13" i="76"/>
  <c r="C12" i="76"/>
  <c r="B12" i="76"/>
  <c r="C11" i="76"/>
  <c r="B11" i="76"/>
  <c r="F9" i="75"/>
  <c r="G6" i="76" s="1"/>
  <c r="F7" i="75"/>
  <c r="G5" i="76" s="1"/>
  <c r="E4" i="76"/>
  <c r="BG28" i="75"/>
  <c r="BF28" i="75"/>
  <c r="BE28" i="75"/>
  <c r="BG27" i="75"/>
  <c r="BF27" i="75"/>
  <c r="BE27" i="75"/>
  <c r="BD15" i="75"/>
  <c r="BC15" i="75"/>
  <c r="BB15" i="75"/>
  <c r="BA15" i="75"/>
  <c r="AZ15" i="75"/>
  <c r="AY15" i="75"/>
  <c r="AX15" i="75"/>
  <c r="AW15" i="75"/>
  <c r="AV15" i="75"/>
  <c r="AU15" i="75"/>
  <c r="AT15" i="75"/>
  <c r="AS15" i="75"/>
  <c r="AR15" i="75"/>
  <c r="AQ15" i="75"/>
  <c r="AP15" i="75"/>
  <c r="AO15" i="75"/>
  <c r="AN15" i="75"/>
  <c r="AM15" i="75"/>
  <c r="AL15" i="75"/>
  <c r="AK15" i="75"/>
  <c r="AJ15" i="75"/>
  <c r="AI15" i="75"/>
  <c r="AH15" i="75"/>
  <c r="AG15" i="75"/>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BD13" i="75"/>
  <c r="BC13" i="75"/>
  <c r="BB13" i="75"/>
  <c r="BA13" i="75"/>
  <c r="AZ13" i="75"/>
  <c r="AY13" i="75"/>
  <c r="AX13" i="75"/>
  <c r="AW13" i="75"/>
  <c r="AV13" i="75"/>
  <c r="AU13" i="75"/>
  <c r="AT13" i="75"/>
  <c r="AS13" i="75"/>
  <c r="AR13" i="75"/>
  <c r="AQ13" i="75"/>
  <c r="AP13" i="75"/>
  <c r="AO13" i="75"/>
  <c r="AN13" i="75"/>
  <c r="AM13" i="75"/>
  <c r="AL13" i="75"/>
  <c r="AK13" i="75"/>
  <c r="AJ13" i="75"/>
  <c r="AI13" i="75"/>
  <c r="AH13" i="75"/>
  <c r="AG13" i="75"/>
  <c r="AF13" i="75"/>
  <c r="AE13" i="75"/>
  <c r="AD13" i="75"/>
  <c r="AC13" i="75"/>
  <c r="AB13" i="75"/>
  <c r="AA13" i="75"/>
  <c r="Z13" i="75"/>
  <c r="Y13" i="75"/>
  <c r="X13" i="75"/>
  <c r="W13" i="75"/>
  <c r="V13" i="75"/>
  <c r="U13" i="75"/>
  <c r="T13" i="75"/>
  <c r="S13" i="75"/>
  <c r="R13" i="75"/>
  <c r="Q13" i="75"/>
  <c r="P13" i="75"/>
  <c r="O13" i="75"/>
  <c r="N13" i="75"/>
  <c r="M13" i="75"/>
  <c r="L13" i="75"/>
  <c r="K13" i="75"/>
  <c r="J13" i="75"/>
  <c r="I13" i="75"/>
  <c r="H13" i="75"/>
  <c r="G13" i="75"/>
  <c r="N7" i="75"/>
  <c r="I7" i="75"/>
  <c r="BE21" i="58"/>
  <c r="BF21" i="58"/>
  <c r="BG21" i="58"/>
  <c r="C12" i="62"/>
  <c r="C13" i="62"/>
  <c r="C14" i="62"/>
  <c r="C15" i="62"/>
  <c r="C16" i="62"/>
  <c r="C17" i="62"/>
  <c r="C18" i="62"/>
  <c r="C19" i="62"/>
  <c r="C20" i="62"/>
  <c r="C21" i="62"/>
  <c r="BG23" i="5"/>
  <c r="BF23" i="5"/>
  <c r="BE23" i="5"/>
  <c r="C12" i="10"/>
  <c r="C13" i="10"/>
  <c r="C14" i="10"/>
  <c r="C15" i="10"/>
  <c r="C16" i="10"/>
  <c r="C17" i="10"/>
  <c r="C18" i="10"/>
  <c r="C19" i="10"/>
  <c r="C20" i="10"/>
  <c r="C21" i="10"/>
  <c r="C22" i="10"/>
  <c r="B12" i="10"/>
  <c r="B13" i="10"/>
  <c r="B14" i="10"/>
  <c r="B15" i="10"/>
  <c r="B16" i="10"/>
  <c r="B17" i="10"/>
  <c r="B18" i="10"/>
  <c r="B19" i="10"/>
  <c r="B20" i="10"/>
  <c r="B21" i="10"/>
  <c r="B22" i="10"/>
  <c r="B23" i="10"/>
  <c r="BG22" i="5"/>
  <c r="BF22" i="5"/>
  <c r="BE22" i="5"/>
  <c r="C16" i="67"/>
  <c r="B16" i="67"/>
  <c r="C15" i="67"/>
  <c r="B15" i="67"/>
  <c r="B14" i="67"/>
  <c r="B13" i="67"/>
  <c r="B12" i="67"/>
  <c r="C11" i="67"/>
  <c r="B11" i="67"/>
  <c r="E4" i="67"/>
  <c r="BG17" i="66"/>
  <c r="BF17" i="66"/>
  <c r="BE17" i="66"/>
  <c r="BD15" i="66"/>
  <c r="BC15" i="66"/>
  <c r="BB15" i="66"/>
  <c r="BA15" i="66"/>
  <c r="AZ15" i="66"/>
  <c r="AY15" i="66"/>
  <c r="AX15" i="66"/>
  <c r="AW15" i="66"/>
  <c r="AV15" i="66"/>
  <c r="AU15" i="66"/>
  <c r="AT15" i="66"/>
  <c r="AS15" i="66"/>
  <c r="AR15" i="66"/>
  <c r="AQ15" i="66"/>
  <c r="AP15" i="66"/>
  <c r="AO15" i="66"/>
  <c r="AN15" i="66"/>
  <c r="AM15" i="66"/>
  <c r="AL15" i="66"/>
  <c r="AK15" i="66"/>
  <c r="AJ15" i="66"/>
  <c r="AI15" i="66"/>
  <c r="AH15" i="66"/>
  <c r="AG15" i="66"/>
  <c r="AF15" i="66"/>
  <c r="AE15" i="66"/>
  <c r="AD15" i="66"/>
  <c r="AC15" i="66"/>
  <c r="AB15" i="66"/>
  <c r="AA15" i="66"/>
  <c r="Z15" i="66"/>
  <c r="Y15" i="66"/>
  <c r="X15" i="66"/>
  <c r="W15" i="66"/>
  <c r="V15" i="66"/>
  <c r="U15" i="66"/>
  <c r="T15" i="66"/>
  <c r="S15" i="66"/>
  <c r="R15" i="66"/>
  <c r="Q15" i="66"/>
  <c r="P15" i="66"/>
  <c r="O15" i="66"/>
  <c r="N15" i="66"/>
  <c r="M15" i="66"/>
  <c r="L15" i="66"/>
  <c r="K15" i="66"/>
  <c r="J15" i="66"/>
  <c r="I15" i="66"/>
  <c r="I19" i="66" s="1"/>
  <c r="H15" i="66"/>
  <c r="H19" i="66" s="1"/>
  <c r="G15" i="66"/>
  <c r="BD13" i="66"/>
  <c r="BC13" i="66"/>
  <c r="BB13" i="66"/>
  <c r="BA13" i="66"/>
  <c r="AZ13" i="66"/>
  <c r="AY13" i="66"/>
  <c r="AX13" i="66"/>
  <c r="AW13" i="66"/>
  <c r="AV13" i="66"/>
  <c r="AU13" i="66"/>
  <c r="AT13" i="66"/>
  <c r="AS13" i="66"/>
  <c r="AR13" i="66"/>
  <c r="AQ13" i="66"/>
  <c r="AP13" i="66"/>
  <c r="AN13" i="66"/>
  <c r="AM13" i="66"/>
  <c r="AL13" i="66"/>
  <c r="AK13" i="66"/>
  <c r="AJ13" i="66"/>
  <c r="AI13" i="66"/>
  <c r="AH13" i="66"/>
  <c r="AG13" i="66"/>
  <c r="AF13" i="66"/>
  <c r="AE13" i="66"/>
  <c r="AD13" i="66"/>
  <c r="AC13" i="66"/>
  <c r="AB13" i="66"/>
  <c r="AA13" i="66"/>
  <c r="Z13" i="66"/>
  <c r="Y13" i="66"/>
  <c r="X13" i="66"/>
  <c r="W13" i="66"/>
  <c r="V13" i="66"/>
  <c r="U13" i="66"/>
  <c r="T13" i="66"/>
  <c r="S13" i="66"/>
  <c r="R13" i="66"/>
  <c r="Q13" i="66"/>
  <c r="P13" i="66"/>
  <c r="O13" i="66"/>
  <c r="N13" i="66"/>
  <c r="M13" i="66"/>
  <c r="L13" i="66"/>
  <c r="K13" i="66"/>
  <c r="J13" i="66"/>
  <c r="I13" i="66"/>
  <c r="H13" i="66"/>
  <c r="G13" i="66"/>
  <c r="F9" i="66"/>
  <c r="G6" i="67" s="1"/>
  <c r="N7" i="66"/>
  <c r="I7" i="66"/>
  <c r="F7" i="66"/>
  <c r="G5" i="67" s="1"/>
  <c r="B2" i="66"/>
  <c r="D1" i="68" s="1"/>
  <c r="F9" i="58"/>
  <c r="G6" i="59" s="1"/>
  <c r="N7" i="58"/>
  <c r="I7" i="58"/>
  <c r="F7" i="58"/>
  <c r="G5" i="59" s="1"/>
  <c r="G13" i="61"/>
  <c r="B12" i="62"/>
  <c r="B13" i="62"/>
  <c r="B14" i="62"/>
  <c r="B15" i="62"/>
  <c r="B16" i="62"/>
  <c r="B17" i="62"/>
  <c r="B18" i="62"/>
  <c r="B19" i="62"/>
  <c r="B20" i="62"/>
  <c r="B21" i="62"/>
  <c r="BE18" i="61"/>
  <c r="BF18" i="61"/>
  <c r="BG18" i="61"/>
  <c r="BE19" i="61"/>
  <c r="BF19" i="61"/>
  <c r="BG19" i="61"/>
  <c r="BE20" i="61"/>
  <c r="BF20" i="61"/>
  <c r="BG20" i="61"/>
  <c r="BE21" i="61"/>
  <c r="BF21" i="61"/>
  <c r="BG21" i="61"/>
  <c r="BE22" i="61"/>
  <c r="BF22" i="61"/>
  <c r="BG22" i="61"/>
  <c r="BE23" i="61"/>
  <c r="BF23" i="61"/>
  <c r="BG23" i="61"/>
  <c r="BE24" i="61"/>
  <c r="BF24" i="61"/>
  <c r="BG24" i="61"/>
  <c r="BE25" i="61"/>
  <c r="BF25" i="61"/>
  <c r="BG25" i="61"/>
  <c r="BE26" i="61"/>
  <c r="BF26" i="61"/>
  <c r="BG26" i="61"/>
  <c r="BE27" i="61"/>
  <c r="BF27" i="61"/>
  <c r="BG27" i="61"/>
  <c r="B12" i="59"/>
  <c r="B13" i="59"/>
  <c r="B14" i="59"/>
  <c r="B15" i="59"/>
  <c r="B16" i="59"/>
  <c r="B17" i="59"/>
  <c r="B18" i="59"/>
  <c r="B19" i="59"/>
  <c r="B20" i="59"/>
  <c r="B21" i="59"/>
  <c r="B22" i="59"/>
  <c r="C12" i="59"/>
  <c r="C13" i="59"/>
  <c r="C14" i="59"/>
  <c r="C15" i="59"/>
  <c r="C16" i="59"/>
  <c r="C17" i="59"/>
  <c r="C18" i="59"/>
  <c r="C19" i="59"/>
  <c r="C20" i="59"/>
  <c r="C21" i="59"/>
  <c r="C22" i="59"/>
  <c r="H15" i="61"/>
  <c r="I15" i="61"/>
  <c r="J15" i="61"/>
  <c r="K15" i="61"/>
  <c r="L15" i="61"/>
  <c r="M15" i="61"/>
  <c r="N15" i="61"/>
  <c r="O15" i="61"/>
  <c r="P15" i="61"/>
  <c r="Q15" i="61"/>
  <c r="R15" i="61"/>
  <c r="S15" i="61"/>
  <c r="T15" i="61"/>
  <c r="U15" i="61"/>
  <c r="V15" i="61"/>
  <c r="W15" i="61"/>
  <c r="X15" i="61"/>
  <c r="Y15" i="61"/>
  <c r="Z15" i="61"/>
  <c r="AA15" i="61"/>
  <c r="AB15" i="61"/>
  <c r="AC15" i="61"/>
  <c r="AD15" i="61"/>
  <c r="AE15" i="61"/>
  <c r="AF15" i="61"/>
  <c r="AG15" i="61"/>
  <c r="AH15" i="61"/>
  <c r="AI15" i="61"/>
  <c r="AJ15" i="61"/>
  <c r="AK15" i="61"/>
  <c r="AL15" i="61"/>
  <c r="AM15" i="61"/>
  <c r="AN15" i="61"/>
  <c r="AO15" i="61"/>
  <c r="AP15" i="61"/>
  <c r="AQ15" i="61"/>
  <c r="AR15" i="61"/>
  <c r="AS15" i="61"/>
  <c r="AT15" i="61"/>
  <c r="AU15" i="61"/>
  <c r="AV15" i="61"/>
  <c r="AW15" i="61"/>
  <c r="AX15" i="61"/>
  <c r="AY15" i="61"/>
  <c r="AZ15" i="61"/>
  <c r="BA15" i="61"/>
  <c r="BB15" i="61"/>
  <c r="BC15" i="61"/>
  <c r="BD15" i="61"/>
  <c r="H13" i="61"/>
  <c r="I13" i="61"/>
  <c r="J13" i="61"/>
  <c r="K13" i="61"/>
  <c r="L13" i="61"/>
  <c r="M13" i="61"/>
  <c r="N13" i="61"/>
  <c r="O13" i="61"/>
  <c r="P13" i="61"/>
  <c r="Q13" i="61"/>
  <c r="R13" i="61"/>
  <c r="S13" i="61"/>
  <c r="T13" i="61"/>
  <c r="U13" i="61"/>
  <c r="V13" i="61"/>
  <c r="W13" i="61"/>
  <c r="X13" i="61"/>
  <c r="Y13" i="61"/>
  <c r="Z13" i="61"/>
  <c r="AA13" i="61"/>
  <c r="AB13" i="61"/>
  <c r="AC13" i="61"/>
  <c r="AD13" i="61"/>
  <c r="AE13" i="61"/>
  <c r="AF13" i="61"/>
  <c r="AG13" i="61"/>
  <c r="AH13" i="61"/>
  <c r="AI13" i="61"/>
  <c r="AJ13" i="61"/>
  <c r="AK13" i="61"/>
  <c r="AL13" i="61"/>
  <c r="AM13" i="61"/>
  <c r="AN13" i="61"/>
  <c r="AO13" i="61"/>
  <c r="AP13" i="61"/>
  <c r="AQ13" i="61"/>
  <c r="AR13" i="61"/>
  <c r="AS13" i="61"/>
  <c r="AT13" i="61"/>
  <c r="AU13" i="61"/>
  <c r="AV13" i="61"/>
  <c r="AW13" i="61"/>
  <c r="AX13" i="61"/>
  <c r="AY13" i="61"/>
  <c r="AZ13" i="61"/>
  <c r="BA13" i="61"/>
  <c r="BB13" i="61"/>
  <c r="BC13" i="61"/>
  <c r="BD13" i="61"/>
  <c r="G15" i="61"/>
  <c r="H15" i="58"/>
  <c r="I15" i="58"/>
  <c r="J15" i="58"/>
  <c r="K15" i="58"/>
  <c r="L15" i="58"/>
  <c r="M15" i="58"/>
  <c r="N15" i="58"/>
  <c r="O15" i="58"/>
  <c r="P15" i="58"/>
  <c r="Q15" i="58"/>
  <c r="R15" i="58"/>
  <c r="S15" i="58"/>
  <c r="T15" i="58"/>
  <c r="U15" i="58"/>
  <c r="V15" i="58"/>
  <c r="W15" i="58"/>
  <c r="X15" i="58"/>
  <c r="Y15" i="58"/>
  <c r="Z15" i="58"/>
  <c r="AA15" i="58"/>
  <c r="AB15" i="58"/>
  <c r="AC15" i="58"/>
  <c r="AD15" i="58"/>
  <c r="AE15" i="58"/>
  <c r="AF15" i="58"/>
  <c r="AG15" i="58"/>
  <c r="AH15" i="58"/>
  <c r="AI15" i="58"/>
  <c r="AJ15" i="58"/>
  <c r="AK15" i="58"/>
  <c r="AL15" i="58"/>
  <c r="AM15" i="58"/>
  <c r="AN15" i="58"/>
  <c r="AO15" i="58"/>
  <c r="AP15" i="58"/>
  <c r="AQ15" i="58"/>
  <c r="AR15" i="58"/>
  <c r="AS15" i="58"/>
  <c r="AT15" i="58"/>
  <c r="AU15" i="58"/>
  <c r="AV15" i="58"/>
  <c r="AW15" i="58"/>
  <c r="AX15" i="58"/>
  <c r="AY15" i="58"/>
  <c r="AZ15" i="58"/>
  <c r="BA15" i="58"/>
  <c r="BB15" i="58"/>
  <c r="BC15" i="58"/>
  <c r="BD15" i="58"/>
  <c r="G15" i="58"/>
  <c r="H13" i="58"/>
  <c r="I13" i="58"/>
  <c r="J13" i="58"/>
  <c r="K13" i="58"/>
  <c r="L13" i="58"/>
  <c r="M13" i="58"/>
  <c r="N13" i="58"/>
  <c r="O13" i="58"/>
  <c r="P13" i="58"/>
  <c r="Q13" i="58"/>
  <c r="R13" i="58"/>
  <c r="S13" i="58"/>
  <c r="T13" i="58"/>
  <c r="U13" i="58"/>
  <c r="V13" i="58"/>
  <c r="W13" i="58"/>
  <c r="X13" i="58"/>
  <c r="Y13" i="58"/>
  <c r="Z13" i="58"/>
  <c r="AA13" i="58"/>
  <c r="AB13" i="58"/>
  <c r="AC13" i="58"/>
  <c r="AD13" i="58"/>
  <c r="AE13" i="58"/>
  <c r="AF13" i="58"/>
  <c r="AG13" i="58"/>
  <c r="AH13" i="58"/>
  <c r="AI13" i="58"/>
  <c r="AJ13" i="58"/>
  <c r="AK13" i="58"/>
  <c r="AL13" i="58"/>
  <c r="AM13" i="58"/>
  <c r="AN13" i="58"/>
  <c r="AO13" i="58"/>
  <c r="AP13" i="58"/>
  <c r="AQ13" i="58"/>
  <c r="AR13" i="58"/>
  <c r="AS13" i="58"/>
  <c r="AT13" i="58"/>
  <c r="AU13" i="58"/>
  <c r="AV13" i="58"/>
  <c r="AW13" i="58"/>
  <c r="AX13" i="58"/>
  <c r="AY13" i="58"/>
  <c r="AZ13" i="58"/>
  <c r="BA13" i="58"/>
  <c r="BB13" i="58"/>
  <c r="BC13" i="58"/>
  <c r="BD13" i="58"/>
  <c r="G13" i="58"/>
  <c r="BG18" i="5"/>
  <c r="BG19" i="5"/>
  <c r="BG20" i="5"/>
  <c r="BG21" i="5"/>
  <c r="BG26" i="5"/>
  <c r="BG27" i="5"/>
  <c r="BG28" i="5"/>
  <c r="BG29" i="5"/>
  <c r="BF18" i="5"/>
  <c r="BF19" i="5"/>
  <c r="BF20" i="5"/>
  <c r="BF21" i="5"/>
  <c r="BF26" i="5"/>
  <c r="BF27" i="5"/>
  <c r="BF28" i="5"/>
  <c r="BF29" i="5"/>
  <c r="BE18" i="5"/>
  <c r="BE19" i="5"/>
  <c r="BE20" i="5"/>
  <c r="BE21" i="5"/>
  <c r="BE26" i="5"/>
  <c r="BE27" i="5"/>
  <c r="BE28" i="5"/>
  <c r="BE29" i="5"/>
  <c r="BE17" i="5"/>
  <c r="BF17" i="5"/>
  <c r="BG17" i="5"/>
  <c r="C10" i="65"/>
  <c r="H6" i="65"/>
  <c r="B2" i="65"/>
  <c r="C11" i="62"/>
  <c r="B11" i="62"/>
  <c r="C11" i="59"/>
  <c r="B11" i="59"/>
  <c r="BE17" i="61"/>
  <c r="BF17" i="61"/>
  <c r="BG17" i="61"/>
  <c r="BE28" i="58"/>
  <c r="BF28" i="58"/>
  <c r="BG28" i="58"/>
  <c r="BE27" i="58"/>
  <c r="BF27" i="58"/>
  <c r="BG27" i="58"/>
  <c r="BE26" i="58"/>
  <c r="BF26" i="58"/>
  <c r="BG26" i="58"/>
  <c r="BE25" i="58"/>
  <c r="BF25" i="58"/>
  <c r="BG25" i="58"/>
  <c r="BE24" i="58"/>
  <c r="BF24" i="58"/>
  <c r="BG24" i="58"/>
  <c r="BE23" i="58"/>
  <c r="BF23" i="58"/>
  <c r="BG23" i="58"/>
  <c r="BE22" i="58"/>
  <c r="BF22" i="58"/>
  <c r="BG22" i="58"/>
  <c r="BE20" i="58"/>
  <c r="BF20" i="58"/>
  <c r="BG20" i="58"/>
  <c r="BE19" i="58"/>
  <c r="BF19" i="58"/>
  <c r="BG19" i="58"/>
  <c r="BE18" i="58"/>
  <c r="BF18" i="58"/>
  <c r="BG18" i="58"/>
  <c r="BE17" i="58"/>
  <c r="BF17" i="58"/>
  <c r="BG17" i="58"/>
  <c r="B2" i="61"/>
  <c r="E3" i="62" s="1"/>
  <c r="F7" i="61"/>
  <c r="G5" i="62" s="1"/>
  <c r="I7" i="61"/>
  <c r="N7" i="61"/>
  <c r="F9" i="61"/>
  <c r="G6" i="62" s="1"/>
  <c r="E4" i="62"/>
  <c r="B2" i="58"/>
  <c r="E3" i="59" s="1"/>
  <c r="E4" i="59"/>
  <c r="D1" i="57"/>
  <c r="E4" i="10"/>
  <c r="E3" i="10"/>
  <c r="G5" i="10"/>
  <c r="G6" i="10"/>
  <c r="B11" i="10"/>
  <c r="C11" i="10"/>
  <c r="BH21" i="61"/>
  <c r="D15" i="62" s="1"/>
  <c r="BH28" i="75" l="1"/>
  <c r="D22" i="76" s="1"/>
  <c r="BH20" i="5"/>
  <c r="D14" i="10" s="1"/>
  <c r="E3" i="76"/>
  <c r="BH19" i="5"/>
  <c r="D13" i="10" s="1"/>
  <c r="BH18" i="5"/>
  <c r="D12" i="10" s="1"/>
  <c r="BH21" i="75"/>
  <c r="D15" i="76" s="1"/>
  <c r="BH31" i="75"/>
  <c r="D25" i="76" s="1"/>
  <c r="BH27" i="75"/>
  <c r="D21" i="76" s="1"/>
  <c r="BH30" i="75"/>
  <c r="D24" i="76" s="1"/>
  <c r="BH29" i="75"/>
  <c r="D23" i="76" s="1"/>
  <c r="BH26" i="75"/>
  <c r="D20" i="76" s="1"/>
  <c r="BH18" i="75"/>
  <c r="D12" i="76" s="1"/>
  <c r="BH17" i="75"/>
  <c r="D11" i="76" s="1"/>
  <c r="BH24" i="75"/>
  <c r="D18" i="76" s="1"/>
  <c r="BH20" i="75"/>
  <c r="D14" i="76" s="1"/>
  <c r="BH27" i="5"/>
  <c r="D21" i="10" s="1"/>
  <c r="BH26" i="5"/>
  <c r="D20" i="10" s="1"/>
  <c r="BH21" i="58"/>
  <c r="D15" i="59" s="1"/>
  <c r="BH20" i="58"/>
  <c r="D14" i="59" s="1"/>
  <c r="BH25" i="58"/>
  <c r="D19" i="59" s="1"/>
  <c r="BH28" i="58"/>
  <c r="D22" i="59" s="1"/>
  <c r="BH26" i="61"/>
  <c r="D20" i="62" s="1"/>
  <c r="BH18" i="61"/>
  <c r="D12" i="62" s="1"/>
  <c r="D1" i="63"/>
  <c r="H20" i="66"/>
  <c r="H22" i="66"/>
  <c r="H21" i="66"/>
  <c r="P20" i="66"/>
  <c r="P22" i="66"/>
  <c r="P21" i="66"/>
  <c r="AB20" i="66"/>
  <c r="AB22" i="66"/>
  <c r="AB21" i="66"/>
  <c r="T20" i="66"/>
  <c r="T22" i="66"/>
  <c r="T21" i="66"/>
  <c r="AF20" i="66"/>
  <c r="AF21" i="66"/>
  <c r="AF22" i="66"/>
  <c r="I21" i="66"/>
  <c r="I20" i="66"/>
  <c r="I22" i="66"/>
  <c r="M22" i="66"/>
  <c r="M21" i="66"/>
  <c r="M20" i="66"/>
  <c r="Q21" i="66"/>
  <c r="Q20" i="66"/>
  <c r="Q22" i="66"/>
  <c r="U22" i="66"/>
  <c r="U21" i="66"/>
  <c r="U20" i="66"/>
  <c r="Y21" i="66"/>
  <c r="Y20" i="66"/>
  <c r="Y22" i="66"/>
  <c r="AC22" i="66"/>
  <c r="AC21" i="66"/>
  <c r="AC20" i="66"/>
  <c r="AG21" i="66"/>
  <c r="AG20" i="66"/>
  <c r="AG22" i="66"/>
  <c r="AK20" i="66"/>
  <c r="AK22" i="66"/>
  <c r="AK21" i="66"/>
  <c r="AO21" i="66"/>
  <c r="AO22" i="66"/>
  <c r="AO20" i="66"/>
  <c r="J22" i="66"/>
  <c r="J21" i="66"/>
  <c r="J20" i="66"/>
  <c r="N22" i="66"/>
  <c r="N20" i="66"/>
  <c r="N21" i="66"/>
  <c r="R22" i="66"/>
  <c r="R20" i="66"/>
  <c r="R21" i="66"/>
  <c r="V22" i="66"/>
  <c r="V21" i="66"/>
  <c r="V20" i="66"/>
  <c r="Z22" i="66"/>
  <c r="Z20" i="66"/>
  <c r="Z21" i="66"/>
  <c r="AD22" i="66"/>
  <c r="AD21" i="66"/>
  <c r="AD20" i="66"/>
  <c r="AH22" i="66"/>
  <c r="AH20" i="66"/>
  <c r="AH21" i="66"/>
  <c r="AL22" i="66"/>
  <c r="AL21" i="66"/>
  <c r="AL20" i="66"/>
  <c r="L20" i="66"/>
  <c r="L22" i="66"/>
  <c r="L21" i="66"/>
  <c r="X20" i="66"/>
  <c r="X21" i="66"/>
  <c r="X22" i="66"/>
  <c r="AJ20" i="66"/>
  <c r="AJ22" i="66"/>
  <c r="AJ21" i="66"/>
  <c r="AN20" i="66"/>
  <c r="AN22" i="66"/>
  <c r="AN21" i="66"/>
  <c r="K21" i="66"/>
  <c r="K20" i="66"/>
  <c r="K22" i="66"/>
  <c r="O21" i="66"/>
  <c r="O22" i="66"/>
  <c r="O20" i="66"/>
  <c r="S21" i="66"/>
  <c r="S22" i="66"/>
  <c r="S20" i="66"/>
  <c r="W21" i="66"/>
  <c r="W20" i="66"/>
  <c r="W22" i="66"/>
  <c r="AA21" i="66"/>
  <c r="AA22" i="66"/>
  <c r="AA20" i="66"/>
  <c r="AE21" i="66"/>
  <c r="AE22" i="66"/>
  <c r="AE20" i="66"/>
  <c r="AI21" i="66"/>
  <c r="AI22" i="66"/>
  <c r="AI20" i="66"/>
  <c r="AM21" i="66"/>
  <c r="AM22" i="66"/>
  <c r="AM20" i="66"/>
  <c r="BH22" i="5"/>
  <c r="D16" i="10" s="1"/>
  <c r="BH17" i="66"/>
  <c r="D11" i="67" s="1"/>
  <c r="E3" i="67"/>
  <c r="BH23" i="58"/>
  <c r="D17" i="59" s="1"/>
  <c r="BH17" i="61"/>
  <c r="D11" i="62" s="1"/>
  <c r="BH27" i="61"/>
  <c r="D21" i="62" s="1"/>
  <c r="D1" i="60"/>
  <c r="BH24" i="58"/>
  <c r="D18" i="59" s="1"/>
  <c r="BH26" i="58"/>
  <c r="D20" i="59" s="1"/>
  <c r="BH19" i="58"/>
  <c r="D13" i="59" s="1"/>
  <c r="BH24" i="61"/>
  <c r="D18" i="62" s="1"/>
  <c r="BH18" i="58"/>
  <c r="D12" i="59" s="1"/>
  <c r="BH17" i="58"/>
  <c r="D11" i="59" s="1"/>
  <c r="BH21" i="5"/>
  <c r="D15" i="10" s="1"/>
  <c r="BH23" i="61"/>
  <c r="D17" i="62" s="1"/>
  <c r="BH25" i="61"/>
  <c r="D19" i="62" s="1"/>
  <c r="BH27" i="58"/>
  <c r="D21" i="59" s="1"/>
  <c r="BH19" i="61"/>
  <c r="D13" i="62" s="1"/>
  <c r="BH22" i="58"/>
  <c r="D16" i="59" s="1"/>
  <c r="BH22" i="61"/>
  <c r="D16" i="62" s="1"/>
  <c r="BH20" i="61"/>
  <c r="D14" i="62" s="1"/>
  <c r="BH29" i="5"/>
  <c r="D23" i="10" s="1"/>
  <c r="BH28" i="5"/>
  <c r="D22" i="10" s="1"/>
  <c r="BH23" i="5"/>
  <c r="D17" i="10" s="1"/>
  <c r="BH17" i="5"/>
  <c r="D11" i="10" s="1"/>
  <c r="D23" i="62" l="1"/>
  <c r="D12" i="65" s="1"/>
  <c r="D26" i="76"/>
  <c r="D14" i="65" s="1"/>
  <c r="D25" i="10"/>
  <c r="D10" i="65" s="1"/>
  <c r="BE19" i="66"/>
  <c r="BG19" i="66"/>
  <c r="BF19" i="66"/>
  <c r="BE22" i="66"/>
  <c r="BG22" i="66"/>
  <c r="BF22" i="66"/>
  <c r="BG18" i="66"/>
  <c r="BF18" i="66"/>
  <c r="BE18" i="66"/>
  <c r="BG21" i="66"/>
  <c r="BE21" i="66"/>
  <c r="BF21" i="66"/>
  <c r="BF20" i="66"/>
  <c r="BE20" i="66"/>
  <c r="BG20" i="66"/>
  <c r="D23" i="59"/>
  <c r="D11" i="65" s="1"/>
  <c r="BH20" i="66" l="1"/>
  <c r="D14" i="67" s="1"/>
  <c r="BH22" i="66"/>
  <c r="D16" i="67" s="1"/>
  <c r="BH21" i="66"/>
  <c r="D15" i="67" s="1"/>
  <c r="BH18" i="66"/>
  <c r="D12" i="67" s="1"/>
  <c r="BH19" i="66"/>
  <c r="D13" i="67" s="1"/>
  <c r="D15" i="65"/>
  <c r="D17" i="67" l="1"/>
  <c r="D13"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Paul N. Townsend</author>
    <author>Richard Walker</author>
  </authors>
  <commentList>
    <comment ref="C17" authorId="0" shapeId="0" xr:uid="{00000000-0006-0000-0100-000001000000}">
      <text>
        <r>
          <rPr>
            <b/>
            <sz val="12"/>
            <color indexed="81"/>
            <rFont val="Tahoma"/>
            <family val="2"/>
          </rPr>
          <t xml:space="preserve">Date, arrival and triage time all noted and accurate
</t>
        </r>
        <r>
          <rPr>
            <sz val="12"/>
            <color indexed="81"/>
            <rFont val="Tahoma"/>
            <family val="2"/>
          </rPr>
          <t>Related Policy/ National Standard
- PD2013_047 Triage of Patients in NSW Emergency Departments 
- PD2012_069 Health Care Records – Document and Management
Related National Standard
- NIL</t>
        </r>
      </text>
    </comment>
    <comment ref="C19" authorId="0" shapeId="0" xr:uid="{00000000-0006-0000-0100-000002000000}">
      <text>
        <r>
          <rPr>
            <b/>
            <sz val="11"/>
            <color indexed="81"/>
            <rFont val="Tahoma"/>
            <family val="2"/>
          </rPr>
          <t xml:space="preserve">Patients reason for attending ED documented
</t>
        </r>
        <r>
          <rPr>
            <sz val="11"/>
            <color indexed="81"/>
            <rFont val="Tahoma"/>
            <family val="2"/>
          </rPr>
          <t xml:space="preserve">
Related Policy/ Nation Standard
- PD2013_047 Triage of Patients in NSW Emergency Departments 
Related Nation Stanard
- NIL</t>
        </r>
      </text>
    </comment>
    <comment ref="C20" authorId="0" shapeId="0" xr:uid="{00000000-0006-0000-0100-000003000000}">
      <text>
        <r>
          <rPr>
            <b/>
            <sz val="11"/>
            <color indexed="81"/>
            <rFont val="Tahoma"/>
            <family val="2"/>
          </rPr>
          <t xml:space="preserve">- ABCDE assessment and appearance including relevant history / medications. 
- Pain score/ assessment (P,Q,R,S,T) if required 
</t>
        </r>
        <r>
          <rPr>
            <sz val="11"/>
            <color indexed="81"/>
            <rFont val="Tahoma"/>
            <family val="2"/>
          </rPr>
          <t>Related Policy
- PD2013_047 Triage of Patients in NSW Emergency Departments 
- PD2012_069 Health Care Records – Document and Management
Related National Standard
- NS4 Medication Safety</t>
        </r>
      </text>
    </comment>
    <comment ref="C21" authorId="1" shapeId="0" xr:uid="{00000000-0006-0000-0100-000004000000}">
      <text>
        <r>
          <rPr>
            <b/>
            <sz val="11"/>
            <color indexed="81"/>
            <rFont val="Tahoma"/>
            <family val="2"/>
          </rPr>
          <t>If the allergy status is on the AEDOC the 1st set of observations must be recorded at the same time as triage.</t>
        </r>
        <r>
          <rPr>
            <sz val="11"/>
            <color indexed="81"/>
            <rFont val="Tahoma"/>
            <family val="2"/>
          </rPr>
          <t xml:space="preserve">
Related Policy
- PD2013_047 Triage of Patients in NSW Emergency Departments 
Related National Standard
- NIL</t>
        </r>
      </text>
    </comment>
    <comment ref="C22" authorId="1" shapeId="0" xr:uid="{00000000-0006-0000-0100-000005000000}">
      <text>
        <r>
          <rPr>
            <b/>
            <sz val="11"/>
            <color indexed="81"/>
            <rFont val="Tahoma"/>
            <family val="2"/>
          </rPr>
          <t xml:space="preserve">E.G. 
- GCS for Head Injuries. 
- Neurovascular obs for limb injuries
</t>
        </r>
        <r>
          <rPr>
            <sz val="11"/>
            <color indexed="81"/>
            <rFont val="Tahoma"/>
            <family val="2"/>
          </rPr>
          <t xml:space="preserve">
Related Policy
- PD2013_047 Triage of Patients in NSW Emergency Departments 
Related National Standard
- NIL</t>
        </r>
      </text>
    </comment>
    <comment ref="C23" authorId="0" shapeId="0" xr:uid="{00000000-0006-0000-0100-000006000000}">
      <text>
        <r>
          <rPr>
            <b/>
            <sz val="11"/>
            <color indexed="81"/>
            <rFont val="Tahoma"/>
            <family val="2"/>
          </rPr>
          <t xml:space="preserve">All Paediatric, Renal, Chest pain and others where clinically relevant </t>
        </r>
        <r>
          <rPr>
            <sz val="11"/>
            <color indexed="81"/>
            <rFont val="Tahoma"/>
            <family val="2"/>
          </rPr>
          <t xml:space="preserve">
Related Policy
- NIL
Related National Standard
- Nil</t>
        </r>
      </text>
    </comment>
    <comment ref="C24" authorId="0" shapeId="0" xr:uid="{00000000-0006-0000-0100-000007000000}">
      <text>
        <r>
          <rPr>
            <b/>
            <sz val="11"/>
            <color indexed="81"/>
            <rFont val="Tahoma"/>
            <family val="2"/>
          </rPr>
          <t xml:space="preserve">Answer 5 if ATS not assigned
</t>
        </r>
        <r>
          <rPr>
            <sz val="11"/>
            <color indexed="81"/>
            <rFont val="Tahoma"/>
            <family val="2"/>
          </rPr>
          <t xml:space="preserve">
Related Policy
- PD2013_047 Triage of Patients in NSW Emergency Departments 
Related National Standard
- NIL</t>
        </r>
      </text>
    </comment>
    <comment ref="C25" authorId="0" shapeId="0" xr:uid="{00000000-0006-0000-0100-000008000000}">
      <text>
        <r>
          <rPr>
            <b/>
            <sz val="11"/>
            <color indexed="81"/>
            <rFont val="Tahoma"/>
            <family val="2"/>
          </rPr>
          <t>Answer "1" if not enough information to assign ATS</t>
        </r>
      </text>
    </comment>
    <comment ref="C28" authorId="0" shapeId="0" xr:uid="{00000000-0006-0000-0100-000009000000}">
      <text>
        <r>
          <rPr>
            <b/>
            <sz val="11"/>
            <color indexed="81"/>
            <rFont val="Tahoma"/>
            <family val="2"/>
          </rPr>
          <t>Electronic or Handwritten</t>
        </r>
        <r>
          <rPr>
            <sz val="11"/>
            <color indexed="81"/>
            <rFont val="Tahoma"/>
            <family val="2"/>
          </rPr>
          <t xml:space="preserve">
Related Policy
- PD2012_069 Health Care Records – Document and Management
Related National Standard
- NIL</t>
        </r>
      </text>
    </comment>
    <comment ref="C29" authorId="0" shapeId="0" xr:uid="{00000000-0006-0000-0100-00000A000000}">
      <text>
        <r>
          <rPr>
            <b/>
            <sz val="11"/>
            <color indexed="81"/>
            <rFont val="Tahoma"/>
            <family val="2"/>
          </rPr>
          <t xml:space="preserve">Documented First aid or treatment initiated 
(Including Pathway or CPG)
</t>
        </r>
        <r>
          <rPr>
            <sz val="11"/>
            <color indexed="81"/>
            <rFont val="Tahoma"/>
            <family val="2"/>
          </rPr>
          <t xml:space="preserve">
Related Policy
- PD2013_047 Triage of Patients in NSW Emergency Departments 
Related National Standard
- NIL</t>
        </r>
      </text>
    </comment>
    <comment ref="C30" authorId="0" shapeId="0" xr:uid="{00000000-0006-0000-0100-00000B000000}">
      <text>
        <r>
          <rPr>
            <sz val="11"/>
            <color indexed="81"/>
            <rFont val="Tahoma"/>
            <family val="2"/>
          </rPr>
          <t xml:space="preserve">
Related Policy
- PD2013_047 Triage of Patients in NSW Emergency Departments 
Related National Standard
- NIL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N. Townsend</author>
  </authors>
  <commentList>
    <comment ref="C20" authorId="0" shapeId="0" xr:uid="{00000000-0006-0000-0200-000001000000}">
      <text>
        <r>
          <rPr>
            <b/>
            <sz val="10"/>
            <color indexed="81"/>
            <rFont val="Tahoma"/>
            <family val="2"/>
          </rPr>
          <t>Excluded from Acerage Compliance</t>
        </r>
      </text>
    </comment>
    <comment ref="C21" authorId="0" shapeId="0" xr:uid="{00000000-0006-0000-0200-000002000000}">
      <text>
        <r>
          <rPr>
            <b/>
            <sz val="10"/>
            <color indexed="81"/>
            <rFont val="Tahoma"/>
            <family val="2"/>
          </rPr>
          <t>Excluded from Acerage Compliance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 N. Townsend</author>
    <author>Richard Walker</author>
  </authors>
  <commentList>
    <comment ref="C17" authorId="0" shapeId="0" xr:uid="{00000000-0006-0000-0400-000001000000}">
      <text>
        <r>
          <rPr>
            <b/>
            <sz val="11"/>
            <color indexed="81"/>
            <rFont val="Tahoma"/>
            <family val="2"/>
          </rPr>
          <t>Adult / Correct age Paediatric</t>
        </r>
        <r>
          <rPr>
            <sz val="11"/>
            <color indexed="81"/>
            <rFont val="Tahoma"/>
            <family val="2"/>
          </rPr>
          <t xml:space="preserve">
Related Policy
- PD2013_049 Recognition and Management of Patients who are Clinically Deteriorating 
Related National Standard
- NS9 Recognising and Responding to Clinical Deterioration in Acute Health Care</t>
        </r>
      </text>
    </comment>
    <comment ref="C18" authorId="0" shapeId="0" xr:uid="{00000000-0006-0000-0400-000002000000}">
      <text>
        <r>
          <rPr>
            <b/>
            <sz val="11"/>
            <color indexed="81"/>
            <rFont val="Tahoma"/>
            <family val="2"/>
          </rPr>
          <t>Initial observations if required then frequency as per local guidelines</t>
        </r>
        <r>
          <rPr>
            <sz val="11"/>
            <color indexed="81"/>
            <rFont val="Tahoma"/>
            <family val="2"/>
          </rPr>
          <t xml:space="preserve">
</t>
        </r>
        <r>
          <rPr>
            <b/>
            <sz val="11"/>
            <color indexed="81"/>
            <rFont val="Tahoma"/>
            <family val="2"/>
          </rPr>
          <t xml:space="preserve">A full set of vital signs includes Respiratory Rate, Oxygen Saturation, Blood Pressure, Heart Rate, and Temperature
Includes:
- GCS for Head Injuries
- Neurovascular obs for limb injuries
</t>
        </r>
        <r>
          <rPr>
            <sz val="11"/>
            <color indexed="81"/>
            <rFont val="Tahoma"/>
            <family val="2"/>
          </rPr>
          <t xml:space="preserve">
Related Policy
- PD2013_049 Recognition and Management of Patients who are Clinically Deteriorating 
Related National Standard
- NS9 Recognising and Responding to Clinical Deterioration in Acute Health Care
</t>
        </r>
      </text>
    </comment>
    <comment ref="C19" authorId="0" shapeId="0" xr:uid="{00000000-0006-0000-0400-000003000000}">
      <text>
        <r>
          <rPr>
            <b/>
            <sz val="11"/>
            <color indexed="81"/>
            <rFont val="Tahoma"/>
            <family val="2"/>
          </rPr>
          <t xml:space="preserve">Further to triage assessment and essential when pt is not being seen by a Medical Officer – secondary survey
</t>
        </r>
        <r>
          <rPr>
            <sz val="11"/>
            <color indexed="81"/>
            <rFont val="Tahoma"/>
            <family val="2"/>
          </rPr>
          <t>Related Policy
- PD2012_069 Health Care Records – Document and Management
Related National Standard
- NIL</t>
        </r>
      </text>
    </comment>
    <comment ref="C20" authorId="0" shapeId="0" xr:uid="{00000000-0006-0000-0400-000004000000}">
      <text>
        <r>
          <rPr>
            <b/>
            <sz val="11"/>
            <color indexed="81"/>
            <rFont val="Tahoma"/>
            <family val="2"/>
          </rPr>
          <t xml:space="preserve">e.g. Recent analgesics, antipyretics, antiemetics if not documented at Triage
</t>
        </r>
        <r>
          <rPr>
            <sz val="11"/>
            <color indexed="81"/>
            <rFont val="Tahoma"/>
            <family val="2"/>
          </rPr>
          <t>Related Policy
- PD2012_069 Health Care Records – Document and Management
Related National Standard
- NS4 Medication Safety</t>
        </r>
        <r>
          <rPr>
            <b/>
            <sz val="9"/>
            <color indexed="81"/>
            <rFont val="Tahoma"/>
            <family val="2"/>
          </rPr>
          <t xml:space="preserve">
</t>
        </r>
      </text>
    </comment>
    <comment ref="C21" authorId="1" shapeId="0" xr:uid="{00000000-0006-0000-0400-000005000000}">
      <text>
        <r>
          <rPr>
            <sz val="10"/>
            <color indexed="81"/>
            <rFont val="Tahoma"/>
            <family val="2"/>
          </rPr>
          <t>I</t>
        </r>
        <r>
          <rPr>
            <sz val="11"/>
            <color indexed="81"/>
            <rFont val="Tahoma"/>
            <family val="2"/>
          </rPr>
          <t xml:space="preserve">ncludes;
</t>
        </r>
        <r>
          <rPr>
            <b/>
            <sz val="11"/>
            <color indexed="81"/>
            <rFont val="Tahoma"/>
            <family val="2"/>
          </rPr>
          <t xml:space="preserve">- Nurse Seen By (NIX, NDEC, RAECGs), 
- MO seen by. </t>
        </r>
        <r>
          <rPr>
            <sz val="11"/>
            <color indexed="81"/>
            <rFont val="Tahoma"/>
            <family val="2"/>
          </rPr>
          <t xml:space="preserve">
Related Policy
-NIL
Related National Standard
- NIL</t>
        </r>
      </text>
    </comment>
    <comment ref="C22" authorId="1" shapeId="0" xr:uid="{00000000-0006-0000-0400-000006000000}">
      <text>
        <r>
          <rPr>
            <b/>
            <sz val="11"/>
            <color indexed="81"/>
            <rFont val="Tahoma"/>
            <family val="2"/>
          </rPr>
          <t>Documented Clinical Review/ Rapid Response and increased observational frequency</t>
        </r>
        <r>
          <rPr>
            <sz val="11"/>
            <color indexed="81"/>
            <rFont val="Tahoma"/>
            <family val="2"/>
          </rPr>
          <t xml:space="preserve">
Related Policy
- PD2013_049 Recognition and Management of Patients who are Clinically Deteriorating 
Related National Standard
- NS9 Recognising and Responding to Clinical Deterioration in Acute Health Care
</t>
        </r>
      </text>
    </comment>
    <comment ref="C23" authorId="0" shapeId="0" xr:uid="{00000000-0006-0000-0400-000007000000}">
      <text>
        <r>
          <rPr>
            <b/>
            <sz val="11"/>
            <color indexed="81"/>
            <rFont val="Tahoma"/>
            <family val="2"/>
          </rPr>
          <t xml:space="preserve">Continued post analgesia intervention
</t>
        </r>
        <r>
          <rPr>
            <sz val="11"/>
            <color indexed="81"/>
            <rFont val="Tahoma"/>
            <family val="2"/>
          </rPr>
          <t>Related Policy
- NIL</t>
        </r>
        <r>
          <rPr>
            <b/>
            <sz val="11"/>
            <color indexed="81"/>
            <rFont val="Tahoma"/>
            <family val="2"/>
          </rPr>
          <t xml:space="preserve">
</t>
        </r>
        <r>
          <rPr>
            <sz val="11"/>
            <color indexed="81"/>
            <rFont val="Tahoma"/>
            <family val="2"/>
          </rPr>
          <t>Related National Standard
- NIL</t>
        </r>
      </text>
    </comment>
    <comment ref="C25" authorId="0" shapeId="0" xr:uid="{00000000-0006-0000-0400-000008000000}">
      <text>
        <r>
          <rPr>
            <b/>
            <sz val="11"/>
            <color indexed="81"/>
            <rFont val="Tahoma"/>
            <family val="2"/>
          </rPr>
          <t xml:space="preserve">- All episodes of care are documented including times
- Use of the relevant forms e.g. Eye Emergency Form
</t>
        </r>
        <r>
          <rPr>
            <sz val="11"/>
            <color indexed="81"/>
            <rFont val="Tahoma"/>
            <family val="2"/>
          </rPr>
          <t>Related Policy
- PD2012_069 Health Care Records – Document and Management
Related National Standard
- NIL</t>
        </r>
      </text>
    </comment>
    <comment ref="C28" authorId="0" shapeId="0" xr:uid="{00000000-0006-0000-0400-000009000000}">
      <text>
        <r>
          <rPr>
            <b/>
            <sz val="11"/>
            <color indexed="81"/>
            <rFont val="Tahoma"/>
            <family val="2"/>
          </rPr>
          <t>Please comment which guideline/s used: e.g.
- Chest Pain,
- Rural Adult Emergency Clinical Guidelines,
- Rural Paediatric Emergency Clinical Guideline,
- SEPSIS,
- Stroke.</t>
        </r>
        <r>
          <rPr>
            <sz val="11"/>
            <color indexed="81"/>
            <rFont val="Tahoma"/>
            <family val="2"/>
          </rPr>
          <t xml:space="preserve">
Related Policy
- PD2012_069 Health Care Records – Document and Management 
Related National Standard
- NIL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richard</author>
    <author>Paul N. Townsend</author>
    <author>Richard Walker</author>
  </authors>
  <commentList>
    <comment ref="C17" authorId="0" shapeId="0" xr:uid="{00000000-0006-0000-0700-000001000000}">
      <text>
        <r>
          <rPr>
            <sz val="11"/>
            <color indexed="81"/>
            <rFont val="Tahoma"/>
            <family val="2"/>
          </rPr>
          <t xml:space="preserve">
Related Policy
- PD2012_069 Health Care Records – Document and Management
Related National Standard
- NIL</t>
        </r>
      </text>
    </comment>
    <comment ref="C18" authorId="1" shapeId="0" xr:uid="{00000000-0006-0000-0700-000002000000}">
      <text>
        <r>
          <rPr>
            <b/>
            <sz val="11"/>
            <color indexed="81"/>
            <rFont val="Tahoma"/>
            <family val="2"/>
          </rPr>
          <t xml:space="preserve">“Within the last hour if appropriate”
must be 'No' if Q1 - Departure time noted is 'No'
</t>
        </r>
        <r>
          <rPr>
            <sz val="11"/>
            <color indexed="81"/>
            <rFont val="Tahoma"/>
            <family val="2"/>
          </rPr>
          <t xml:space="preserve">
Related Policy
- PD2013_049 Recognition and Management of Patients who are Clinically Deteriorating 
Related National Standard
- NS9 Recognising and Responding to Clinical Deterioration in Acute Health Care
</t>
        </r>
      </text>
    </comment>
    <comment ref="C19" authorId="0" shapeId="0" xr:uid="{00000000-0006-0000-0700-000003000000}">
      <text>
        <r>
          <rPr>
            <sz val="11"/>
            <color indexed="81"/>
            <rFont val="Tahoma"/>
            <family val="2"/>
          </rPr>
          <t xml:space="preserve">
Related Policy
- PD2012_069 Health Care Records – Document and Management
Related National Standard
- NIL</t>
        </r>
      </text>
    </comment>
    <comment ref="C20" authorId="1" shapeId="0" xr:uid="{00000000-0006-0000-0700-000004000000}">
      <text>
        <r>
          <rPr>
            <b/>
            <sz val="11"/>
            <color indexed="81"/>
            <rFont val="Tahoma"/>
            <family val="2"/>
          </rPr>
          <t xml:space="preserve">Discharge letter given to patient and filed in Health Care Record
</t>
        </r>
        <r>
          <rPr>
            <sz val="11"/>
            <color indexed="81"/>
            <rFont val="Tahoma"/>
            <family val="2"/>
          </rPr>
          <t xml:space="preserve">
Related Policy
- PD2014_025 Departure of Emergency Department Patients 
Related National Standard
- NS2 Partnering with Consumers</t>
        </r>
      </text>
    </comment>
    <comment ref="C21" authorId="1" shapeId="0" xr:uid="{00000000-0006-0000-0700-000005000000}">
      <text>
        <r>
          <rPr>
            <b/>
            <sz val="11"/>
            <color indexed="81"/>
            <rFont val="Tahoma"/>
            <family val="2"/>
          </rPr>
          <t xml:space="preserve">AEDOC / PEDOC / eMR Complete
NA if discharged to usual place of residence
</t>
        </r>
        <r>
          <rPr>
            <sz val="11"/>
            <color indexed="81"/>
            <rFont val="Tahoma"/>
            <family val="2"/>
          </rPr>
          <t>Related Policy
- PD2009_060 Clinical Handover - Standard Key Principles 
- PD2014_025 Departure of Emergency Department Patients 
Related National Standard
- NS6 Clinical Handover</t>
        </r>
        <r>
          <rPr>
            <b/>
            <sz val="10"/>
            <color indexed="81"/>
            <rFont val="Tahoma"/>
            <family val="2"/>
          </rPr>
          <t xml:space="preserve">
</t>
        </r>
      </text>
    </comment>
    <comment ref="C22" authorId="1" shapeId="0" xr:uid="{00000000-0006-0000-0700-000006000000}">
      <text>
        <r>
          <rPr>
            <b/>
            <sz val="11"/>
            <color indexed="81"/>
            <rFont val="Tahoma"/>
            <family val="2"/>
          </rPr>
          <t xml:space="preserve">AEDOC / PEDOC / eMR Complete
NA if discharged to ward / other facility
</t>
        </r>
        <r>
          <rPr>
            <sz val="11"/>
            <color indexed="81"/>
            <rFont val="Tahoma"/>
            <family val="2"/>
          </rPr>
          <t xml:space="preserve">Related Policy
- PD2014_025 Departure of Emergency Department Patients 
Related National Standard
- NS6 Clinical Handover
</t>
        </r>
      </text>
    </comment>
    <comment ref="C23" authorId="1" shapeId="0" xr:uid="{00000000-0006-0000-0700-000007000000}">
      <text>
        <r>
          <rPr>
            <b/>
            <sz val="11"/>
            <color indexed="81"/>
            <rFont val="Tahoma"/>
            <family val="2"/>
          </rPr>
          <t xml:space="preserve">AEDOC/ PEDOC Form completed
</t>
        </r>
        <r>
          <rPr>
            <sz val="11"/>
            <color indexed="81"/>
            <rFont val="Tahoma"/>
            <family val="2"/>
          </rPr>
          <t xml:space="preserve">
Related Policy
- PD2014_025 Departure of Emergency Department Patients 
Related National Standard
- NS6 Clinical Handover
</t>
        </r>
      </text>
    </comment>
    <comment ref="C24" authorId="0" shapeId="0" xr:uid="{00000000-0006-0000-0700-000008000000}">
      <text>
        <r>
          <rPr>
            <sz val="11"/>
            <color indexed="81"/>
            <rFont val="Tahoma"/>
            <family val="2"/>
          </rPr>
          <t xml:space="preserve">
Related Policy
- PD2012_069 Health Care Records – Document and Management
Related National Standard
- NIL</t>
        </r>
      </text>
    </comment>
    <comment ref="C25" authorId="0" shapeId="0" xr:uid="{00000000-0006-0000-0700-000009000000}">
      <text>
        <r>
          <rPr>
            <sz val="11"/>
            <color indexed="81"/>
            <rFont val="Tahoma"/>
            <family val="2"/>
          </rPr>
          <t xml:space="preserve">
Related Policy
- PD2012_069 Health Care Records – Document and Management
- PD2009_060 Clinical Handover - Standard Key Principles 
Related National Standard
- NS6 Clinical Handover</t>
        </r>
        <r>
          <rPr>
            <sz val="9"/>
            <color indexed="81"/>
            <rFont val="Tahoma"/>
            <family val="2"/>
          </rPr>
          <t xml:space="preserve">
</t>
        </r>
      </text>
    </comment>
    <comment ref="C26" authorId="0" shapeId="0" xr:uid="{00000000-0006-0000-0700-00000A000000}">
      <text>
        <r>
          <rPr>
            <b/>
            <sz val="11"/>
            <color indexed="81"/>
            <rFont val="Tahoma"/>
            <family val="2"/>
          </rPr>
          <t xml:space="preserve">This is 'No' if no departure time is recorded.
</t>
        </r>
        <r>
          <rPr>
            <sz val="11"/>
            <color indexed="81"/>
            <rFont val="Tahoma"/>
            <family val="2"/>
          </rPr>
          <t xml:space="preserve">
Related Policy
- NIL 
Related National Standard
- NIL</t>
        </r>
      </text>
    </comment>
    <comment ref="C27" authorId="0" shapeId="0" xr:uid="{00000000-0006-0000-0700-00000B000000}">
      <text>
        <r>
          <rPr>
            <sz val="11"/>
            <color indexed="81"/>
            <rFont val="Tahoma"/>
            <family val="2"/>
          </rPr>
          <t xml:space="preserve">
Related Policy
- PD2014_025 Departure of Emergency Department Patients 
Related National Standard
- NIL</t>
        </r>
      </text>
    </comment>
    <comment ref="C28" authorId="2" shapeId="0" xr:uid="{00000000-0006-0000-0700-00000C000000}">
      <text>
        <r>
          <rPr>
            <b/>
            <sz val="11"/>
            <color indexed="81"/>
            <rFont val="Tahoma"/>
            <family val="2"/>
          </rPr>
          <t xml:space="preserve">For 
- Did Not Wait, 
- Left At Own Risk, and 
- Nurse Delegated Emergency Care (NDEC) patients
</t>
        </r>
        <r>
          <rPr>
            <sz val="9"/>
            <color indexed="81"/>
            <rFont val="Tahoma"/>
            <family val="2"/>
          </rPr>
          <t xml:space="preserve">
</t>
        </r>
        <r>
          <rPr>
            <sz val="11"/>
            <color indexed="81"/>
            <rFont val="Tahoma"/>
            <family val="2"/>
          </rPr>
          <t>Related Policy
- NIL
Related National Standard
- NS1 Governance for Safety and Quality in Health Service Organisations
- NS2 Partnering with Consumers</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Paul N. Townsend</author>
  </authors>
  <commentList>
    <comment ref="C17" authorId="0" shapeId="0" xr:uid="{00000000-0006-0000-0A00-000001000000}">
      <text>
        <r>
          <rPr>
            <b/>
            <sz val="11"/>
            <color indexed="81"/>
            <rFont val="Tahoma"/>
            <family val="2"/>
          </rPr>
          <t xml:space="preserve">Must answer Yes/NA to questions 
Triage
1 - Triage Date and Time documented.
3 - Presenting problem documented
4 - Documented assessment / appearance
5 - Allergy status noted at triage
8 - ATS category assigned
12 - Signed by Triage RN
13 - Appropriate first aid, clinical pathway/ guideline initiated 
14 - Did the triage process take less than 5 minutes? </t>
        </r>
        <r>
          <rPr>
            <sz val="9"/>
            <color indexed="81"/>
            <rFont val="Tahoma"/>
            <family val="2"/>
          </rPr>
          <t xml:space="preserve">
</t>
        </r>
      </text>
    </comment>
    <comment ref="C18" authorId="0" shapeId="0" xr:uid="{00000000-0006-0000-0A00-000002000000}">
      <text>
        <r>
          <rPr>
            <b/>
            <sz val="11"/>
            <color indexed="81"/>
            <rFont val="Tahoma"/>
            <family val="2"/>
          </rPr>
          <t xml:space="preserve">Must answer </t>
        </r>
        <r>
          <rPr>
            <b/>
            <i/>
            <sz val="11"/>
            <color indexed="81"/>
            <rFont val="Tahoma"/>
            <family val="2"/>
          </rPr>
          <t>Yes/NA</t>
        </r>
        <r>
          <rPr>
            <b/>
            <sz val="11"/>
            <color indexed="81"/>
            <rFont val="Tahoma"/>
            <family val="2"/>
          </rPr>
          <t xml:space="preserve"> to questions:
Treatment 
12 - Documented use of appropriate CPG  / Pathway </t>
        </r>
        <r>
          <rPr>
            <sz val="9"/>
            <color indexed="81"/>
            <rFont val="Tahoma"/>
            <family val="2"/>
          </rPr>
          <t xml:space="preserve">
</t>
        </r>
      </text>
    </comment>
    <comment ref="C19" authorId="0" shapeId="0" xr:uid="{00000000-0006-0000-0A00-000003000000}">
      <text>
        <r>
          <rPr>
            <b/>
            <sz val="11"/>
            <color indexed="81"/>
            <rFont val="Tahoma"/>
            <family val="2"/>
          </rPr>
          <t>Must answer Yes/NA to questions:
Triage: 
1 - Triage Date and Time documented.
3 - Presenting problem
4 - Documented assessment / appearance
8 - ATS category assigned
13 - Signed by triage RN
Treatment: 
3 - Initial assessment complete
4 - Current/ relevant  medications documented
9 - Complete Treatment documented
Discharge: 
1 - Transfer of care time noted
3 - Discharge plan documented
8 - Documented action if Did Not Wait / Left at own risk
9 - Clinical handover documented
11 - Discharge destination documented</t>
        </r>
        <r>
          <rPr>
            <b/>
            <sz val="9"/>
            <color indexed="81"/>
            <rFont val="Tahoma"/>
            <family val="2"/>
          </rPr>
          <t xml:space="preserve">
</t>
        </r>
        <r>
          <rPr>
            <sz val="9"/>
            <color indexed="81"/>
            <rFont val="Tahoma"/>
            <family val="2"/>
          </rPr>
          <t xml:space="preserve">
</t>
        </r>
      </text>
    </comment>
    <comment ref="C20" authorId="0" shapeId="0" xr:uid="{00000000-0006-0000-0A00-000004000000}">
      <text>
        <r>
          <rPr>
            <b/>
            <sz val="11"/>
            <color indexed="81"/>
            <rFont val="Tahoma"/>
            <family val="2"/>
          </rPr>
          <t>Must answer Yes/NA to questions:
Treatment: 
1 - Appropriate Emergency  Department Observation Chart
2 - Appropriate Observations in ED
6 - Appropriate CERS response
Discharge: 
2 - Full set of Observations  prior to discharge</t>
        </r>
        <r>
          <rPr>
            <b/>
            <sz val="9"/>
            <color indexed="81"/>
            <rFont val="Tahoma"/>
            <family val="2"/>
          </rPr>
          <t xml:space="preserve">
</t>
        </r>
        <r>
          <rPr>
            <sz val="9"/>
            <color indexed="81"/>
            <rFont val="Tahoma"/>
            <family val="2"/>
          </rPr>
          <t xml:space="preserve">
</t>
        </r>
      </text>
    </comment>
    <comment ref="C21" authorId="0" shapeId="0" xr:uid="{00000000-0006-0000-0A00-000005000000}">
      <text>
        <r>
          <rPr>
            <b/>
            <sz val="11"/>
            <color indexed="81"/>
            <rFont val="Tahoma"/>
            <family val="2"/>
          </rPr>
          <t>Must answer Yes/NA to questions
Discharge 
1 - Transfer of care time noted
5 - Departure Checklist – Ward/ Other Facility
9 - Clinical handover documented</t>
        </r>
        <r>
          <rPr>
            <sz val="9"/>
            <color indexed="81"/>
            <rFont val="Tahoma"/>
            <family val="2"/>
          </rPr>
          <t xml:space="preserve">
</t>
        </r>
      </text>
    </comment>
    <comment ref="C22" authorId="0" shapeId="0" xr:uid="{00000000-0006-0000-0A00-000006000000}">
      <text>
        <r>
          <rPr>
            <b/>
            <sz val="11"/>
            <color indexed="81"/>
            <rFont val="Tahoma"/>
            <family val="2"/>
          </rPr>
          <t>Must answer Yes/NA to  questions 
Discharge
4 - Discharge information given to patient
5 - Departure Checklist – Ward/ Other Facility
6 - Departure Checklist – ED to usual place of residence
7 - Authorisation for departure from ED 
8 - Documented action if Did Not Wait / Left at own risk</t>
        </r>
        <r>
          <rPr>
            <sz val="9"/>
            <color indexed="81"/>
            <rFont val="Tahoma"/>
            <family val="2"/>
          </rPr>
          <t xml:space="preserve">
</t>
        </r>
      </text>
    </comment>
  </commentList>
</comments>
</file>

<file path=xl/sharedStrings.xml><?xml version="1.0" encoding="utf-8"?>
<sst xmlns="http://schemas.openxmlformats.org/spreadsheetml/2006/main" count="371" uniqueCount="132">
  <si>
    <t>Medical Record Number</t>
  </si>
  <si>
    <t>NA</t>
  </si>
  <si>
    <t>satisfactory</t>
  </si>
  <si>
    <t>unsatisfactory</t>
  </si>
  <si>
    <t>Criteria Description</t>
  </si>
  <si>
    <t>%</t>
  </si>
  <si>
    <t>Plan of Action</t>
  </si>
  <si>
    <t>Responsibility</t>
  </si>
  <si>
    <t xml:space="preserve">Auditor: </t>
  </si>
  <si>
    <t>Name</t>
  </si>
  <si>
    <t>Designation</t>
  </si>
  <si>
    <t>Date</t>
  </si>
  <si>
    <t>Auditor:</t>
  </si>
  <si>
    <t>No.</t>
  </si>
  <si>
    <t xml:space="preserve">Criteria met?    </t>
  </si>
  <si>
    <t>Please address criteria that does not reach the satisfactory standard of 80% (highlighted in yellow)</t>
  </si>
  <si>
    <t>Audit Month:</t>
  </si>
  <si>
    <t>Audit month:</t>
  </si>
  <si>
    <t>Average Compliance</t>
  </si>
  <si>
    <t>Due Date</t>
  </si>
  <si>
    <t>Yes</t>
  </si>
  <si>
    <t>No</t>
  </si>
  <si>
    <t>Report presented to PS&amp;Q Meeting                                         DATE</t>
  </si>
  <si>
    <t xml:space="preserve">1. Identified Risk Rating issues </t>
  </si>
  <si>
    <t xml:space="preserve">2. Result Compared to last audit </t>
  </si>
  <si>
    <t>4. PS&amp;Q Outcome &amp; or actions (e.g no or improvement occurring, education required, no action required, escalate to risk register etc) include by whom and by when</t>
  </si>
  <si>
    <r>
      <t xml:space="preserve">3. Recommendations </t>
    </r>
    <r>
      <rPr>
        <i/>
        <sz val="10"/>
        <color indexed="9"/>
        <rFont val="Arial"/>
        <family val="2"/>
      </rPr>
      <t>(suggestions for improvements or strategies to address issues)</t>
    </r>
  </si>
  <si>
    <r>
      <t>5. Audit feedback to relevant committee/meetings</t>
    </r>
    <r>
      <rPr>
        <sz val="10"/>
        <color indexed="9"/>
        <rFont val="Arial"/>
        <family val="2"/>
      </rPr>
      <t xml:space="preserve"> </t>
    </r>
    <r>
      <rPr>
        <i/>
        <sz val="10"/>
        <color indexed="9"/>
        <rFont val="Arial"/>
        <family val="2"/>
      </rPr>
      <t>(please list recipients/date)</t>
    </r>
  </si>
  <si>
    <t>ED Triage</t>
  </si>
  <si>
    <t>Registered Nurse Initials</t>
  </si>
  <si>
    <t>Presenting Problem</t>
  </si>
  <si>
    <t>MO Consulted</t>
  </si>
  <si>
    <t>Comments</t>
  </si>
  <si>
    <t>Was the Patient triaged within 10 minutes</t>
  </si>
  <si>
    <t>Was the patient treated within triage category</t>
  </si>
  <si>
    <t>Documented assessment/appearance</t>
  </si>
  <si>
    <t>Pain Score attended</t>
  </si>
  <si>
    <t>Departure time noted</t>
  </si>
  <si>
    <t>ED Treatment</t>
  </si>
  <si>
    <t>ED Discharge</t>
  </si>
  <si>
    <t xml:space="preserve">SUMMARY </t>
  </si>
  <si>
    <t>ED Triage, Treatment, Discharge Audit</t>
  </si>
  <si>
    <t>Abbreviations</t>
  </si>
  <si>
    <t>Australasian Triage Scale</t>
  </si>
  <si>
    <t>Medical Officer</t>
  </si>
  <si>
    <t>Electrocardiogram</t>
  </si>
  <si>
    <t>Emergency Department</t>
  </si>
  <si>
    <t>Clinical Emergency Response System</t>
  </si>
  <si>
    <t>Discharge Destination documented</t>
  </si>
  <si>
    <t>Average Compliance of Facility</t>
  </si>
  <si>
    <t>Triage Date and Time documented</t>
  </si>
  <si>
    <t>ECG attended if appropriate</t>
  </si>
  <si>
    <t>Full set of Observations prior to discharge</t>
  </si>
  <si>
    <t>Clinical Handover documented</t>
  </si>
  <si>
    <t>Discharged, Admitted or Referred from ED within 4 hours of triage</t>
  </si>
  <si>
    <t>Was there evidence of policy compliance related to treatment</t>
  </si>
  <si>
    <t>Policy Compliance</t>
  </si>
  <si>
    <t>Targeted Set of Observations</t>
  </si>
  <si>
    <t>Weight documented if required</t>
  </si>
  <si>
    <t>ATS Category Assigned</t>
  </si>
  <si>
    <t>Auditor Triage Category</t>
  </si>
  <si>
    <t>ATS Under Triaged</t>
  </si>
  <si>
    <t>ATS Over Triaged</t>
  </si>
  <si>
    <t>Signed by RN</t>
  </si>
  <si>
    <t>Appropriate Observations in ED</t>
  </si>
  <si>
    <t>Initial assessment complete</t>
  </si>
  <si>
    <t>Current/ relevant  medications documented</t>
  </si>
  <si>
    <t>Appropriate CERS Response</t>
  </si>
  <si>
    <t>Complete Treatment completed</t>
  </si>
  <si>
    <t>Discharge Information given to Patient</t>
  </si>
  <si>
    <t>Documented action if Did Not Wait/Left at Own Risk</t>
  </si>
  <si>
    <t>Did the patient arrive by private car?</t>
  </si>
  <si>
    <t>Was this a T1 issue?</t>
  </si>
  <si>
    <t>Is Triage appropriate?</t>
  </si>
  <si>
    <t>Was the patient seen with benchmark time?</t>
  </si>
  <si>
    <t>Was a full set of observations completed?</t>
  </si>
  <si>
    <t>Was GCS recorded?</t>
  </si>
  <si>
    <t>Primary Survey documented?</t>
  </si>
  <si>
    <t>Secondary Survey documented?</t>
  </si>
  <si>
    <t>Was a Trauma Series required?</t>
  </si>
  <si>
    <t>If Trauma Series required was it completed?</t>
  </si>
  <si>
    <t>Was the Trauma phone contacted?</t>
  </si>
  <si>
    <t>Was the patient discharged home?</t>
  </si>
  <si>
    <t>Was the patient transferred?</t>
  </si>
  <si>
    <t>If transferred was the transfer appropriate?</t>
  </si>
  <si>
    <t>Were alcohol and/or drugs involved in the incident?</t>
  </si>
  <si>
    <t>Trauma</t>
  </si>
  <si>
    <t>INSTRUCTIONS</t>
  </si>
  <si>
    <r>
      <t>1.</t>
    </r>
    <r>
      <rPr>
        <sz val="7"/>
        <rFont val="Times New Roman"/>
        <family val="1"/>
      </rPr>
      <t xml:space="preserve">       </t>
    </r>
    <r>
      <rPr>
        <sz val="11"/>
        <rFont val="Calibri"/>
        <family val="2"/>
      </rPr>
      <t>The Audit tool should only be used by clinical staff</t>
    </r>
  </si>
  <si>
    <r>
      <t>2.</t>
    </r>
    <r>
      <rPr>
        <sz val="7"/>
        <rFont val="Times New Roman"/>
        <family val="1"/>
      </rPr>
      <t xml:space="preserve">       </t>
    </r>
    <r>
      <rPr>
        <sz val="11"/>
        <rFont val="Calibri"/>
        <family val="2"/>
      </rPr>
      <t>Partial audits may be completed by only filling out the relevant page of the tool e.g. Triage</t>
    </r>
  </si>
  <si>
    <r>
      <t>3.</t>
    </r>
    <r>
      <rPr>
        <sz val="7"/>
        <rFont val="Times New Roman"/>
        <family val="1"/>
      </rPr>
      <t xml:space="preserve">       </t>
    </r>
    <r>
      <rPr>
        <sz val="11"/>
        <rFont val="Calibri"/>
        <family val="2"/>
      </rPr>
      <t>Document Facility</t>
    </r>
  </si>
  <si>
    <r>
      <t>4.</t>
    </r>
    <r>
      <rPr>
        <sz val="7"/>
        <rFont val="Times New Roman"/>
        <family val="1"/>
      </rPr>
      <t xml:space="preserve">       </t>
    </r>
    <r>
      <rPr>
        <sz val="11"/>
        <rFont val="Calibri"/>
        <family val="2"/>
      </rPr>
      <t>Document name , designation of auditor and date</t>
    </r>
  </si>
  <si>
    <r>
      <t>5.</t>
    </r>
    <r>
      <rPr>
        <sz val="7"/>
        <rFont val="Times New Roman"/>
        <family val="1"/>
      </rPr>
      <t xml:space="preserve">       </t>
    </r>
    <r>
      <rPr>
        <sz val="11"/>
        <rFont val="Calibri"/>
        <family val="2"/>
      </rPr>
      <t>Document month of audit</t>
    </r>
  </si>
  <si>
    <r>
      <t>6.</t>
    </r>
    <r>
      <rPr>
        <sz val="7"/>
        <rFont val="Times New Roman"/>
        <family val="1"/>
      </rPr>
      <t xml:space="preserve">       </t>
    </r>
    <r>
      <rPr>
        <sz val="11"/>
        <rFont val="Calibri"/>
        <family val="2"/>
      </rPr>
      <t>Document Medical Record Number of chart audited</t>
    </r>
  </si>
  <si>
    <r>
      <t>8.</t>
    </r>
    <r>
      <rPr>
        <sz val="7"/>
        <rFont val="Times New Roman"/>
        <family val="1"/>
      </rPr>
      <t xml:space="preserve">       </t>
    </r>
    <r>
      <rPr>
        <sz val="11"/>
        <rFont val="Calibri"/>
        <family val="2"/>
      </rPr>
      <t>Complete each question by selecting Yes, No or NA from the drop down menu by clicking on the arrow (any answers with NA are not calculated in the average compliance) see Triage Q9see triage Q4see Treatment Q2 see Triage Q7</t>
    </r>
  </si>
  <si>
    <r>
      <t>9.</t>
    </r>
    <r>
      <rPr>
        <sz val="7"/>
        <rFont val="Times New Roman"/>
        <family val="1"/>
      </rPr>
      <t xml:space="preserve">       </t>
    </r>
    <r>
      <rPr>
        <sz val="11"/>
        <rFont val="Calibri"/>
        <family val="2"/>
      </rPr>
      <t>If you are not a qualified triage nurse please exclude questions from 9 to 12 from triage page;</t>
    </r>
  </si>
  <si>
    <r>
      <t>10.</t>
    </r>
    <r>
      <rPr>
        <sz val="7"/>
        <rFont val="Times New Roman"/>
        <family val="1"/>
      </rPr>
      <t xml:space="preserve">   </t>
    </r>
    <r>
      <rPr>
        <sz val="11"/>
        <rFont val="Calibri"/>
        <family val="2"/>
      </rPr>
      <t>Discharge from ED = Discharge, Admitted, Transferred</t>
    </r>
  </si>
  <si>
    <r>
      <t>·</t>
    </r>
    <r>
      <rPr>
        <sz val="7"/>
        <rFont val="Times New Roman"/>
        <family val="1"/>
      </rPr>
      <t xml:space="preserve">         </t>
    </r>
    <r>
      <rPr>
        <sz val="11"/>
        <rFont val="Calibri"/>
        <family val="2"/>
      </rPr>
      <t>The expected compliance rate for the audit is 80%. Rates less than 80% will be highlighted in yellow on the Action tab</t>
    </r>
  </si>
  <si>
    <r>
      <t>·</t>
    </r>
    <r>
      <rPr>
        <sz val="7"/>
        <rFont val="Times New Roman"/>
        <family val="1"/>
      </rPr>
      <t xml:space="preserve">         </t>
    </r>
    <r>
      <rPr>
        <sz val="11"/>
        <rFont val="Calibri"/>
        <family val="2"/>
      </rPr>
      <t>Your results will be compiled automatically and a % of compliance will be automatically entered</t>
    </r>
  </si>
  <si>
    <r>
      <t>·</t>
    </r>
    <r>
      <rPr>
        <sz val="7"/>
        <rFont val="Times New Roman"/>
        <family val="1"/>
      </rPr>
      <t xml:space="preserve">         </t>
    </r>
    <r>
      <rPr>
        <sz val="11"/>
        <rFont val="Calibri"/>
        <family val="2"/>
      </rPr>
      <t>For any areas of non-compliance it is recommended that a plan of action be put into place. This is to be documented on the Action Plan Tab.</t>
    </r>
  </si>
  <si>
    <r>
      <t>·</t>
    </r>
    <r>
      <rPr>
        <sz val="7"/>
        <rFont val="Times New Roman"/>
        <family val="1"/>
      </rPr>
      <t xml:space="preserve">         </t>
    </r>
    <r>
      <rPr>
        <sz val="11"/>
        <rFont val="Calibri"/>
        <family val="2"/>
      </rPr>
      <t>Results of the Audit will be automatically charted</t>
    </r>
  </si>
  <si>
    <t>AEDOC</t>
  </si>
  <si>
    <t>Adult Emergency Department Observation</t>
  </si>
  <si>
    <t>ATS</t>
  </si>
  <si>
    <t>BTF</t>
  </si>
  <si>
    <r>
      <t xml:space="preserve">Between The Flags chart </t>
    </r>
    <r>
      <rPr>
        <sz val="9"/>
        <rFont val="Calibri"/>
        <family val="2"/>
      </rPr>
      <t xml:space="preserve">(AEDOC or PEDOC)  </t>
    </r>
  </si>
  <si>
    <t>CERS</t>
  </si>
  <si>
    <t>CPG</t>
  </si>
  <si>
    <t>Clinical Practice Guideline</t>
  </si>
  <si>
    <t>ED</t>
  </si>
  <si>
    <t>ECG</t>
  </si>
  <si>
    <t>MO</t>
  </si>
  <si>
    <t>PEDOC</t>
  </si>
  <si>
    <t xml:space="preserve">Paediatric Emergency Department Observation Chart </t>
  </si>
  <si>
    <t>MO saw Patient</t>
  </si>
  <si>
    <t>Discharge plan documented</t>
  </si>
  <si>
    <t>Authorisation for Departure from ED</t>
  </si>
  <si>
    <t xml:space="preserve">Was care compliant with PD2013_049 Recognition and Management of Patients who are Clinically Deteriorating </t>
  </si>
  <si>
    <t xml:space="preserve">Was care compliant with PD2009_060 Clinical Handover - Standard Key Principles </t>
  </si>
  <si>
    <t xml:space="preserve">Was discharge compliant with PD2014_025 Departure of Emergency Department Patients </t>
  </si>
  <si>
    <t xml:space="preserve"> </t>
  </si>
  <si>
    <r>
      <t>7.</t>
    </r>
    <r>
      <rPr>
        <sz val="7"/>
        <rFont val="Times New Roman"/>
        <family val="1"/>
      </rPr>
      <t xml:space="preserve">       </t>
    </r>
    <r>
      <rPr>
        <sz val="11"/>
        <rFont val="Calibri"/>
        <family val="2"/>
      </rPr>
      <t>Document the triage nurses’ / care providers initials at the top of each page of the audit</t>
    </r>
  </si>
  <si>
    <t xml:space="preserve">Departure Checklist - Ward/ Other facility completed </t>
  </si>
  <si>
    <t>Departure Checklist – ED to usual place of residence completed</t>
  </si>
  <si>
    <t>Allergy status noted at Triage</t>
  </si>
  <si>
    <t xml:space="preserve">Appropriate Emergency Department Observation Chart </t>
  </si>
  <si>
    <t>Did triage process take less than 5 minutes</t>
  </si>
  <si>
    <t>Follow-up phone call attended</t>
  </si>
  <si>
    <t>Was documentation compliant with PD2012_069 Health Care Records – Document and Management</t>
  </si>
  <si>
    <r>
      <rPr>
        <u/>
        <sz val="11"/>
        <color indexed="12"/>
        <rFont val="Arial"/>
        <family val="2"/>
      </rPr>
      <t>Was care compliant with PD2013_047 Triage of Patients in NSW Emergency Departments</t>
    </r>
    <r>
      <rPr>
        <u/>
        <sz val="10"/>
        <color indexed="12"/>
        <rFont val="Arial"/>
        <family val="2"/>
      </rPr>
      <t xml:space="preserve"> </t>
    </r>
  </si>
  <si>
    <t>Documented use of appropriate Clinical Practice Guideline  / Pathway</t>
  </si>
  <si>
    <t>Appropriate First Aid/ Clinical Pathway/ Guideline initiated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</si>
</sst>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80">
    <font>
      <sz val="10"/>
      <name val="Arial"/>
    </font>
    <font>
      <sz val="10"/>
      <name val="Arial"/>
      <family val="2"/>
    </font>
    <font>
      <b/>
      <sz val="9"/>
      <name val="Arial"/>
      <family val="2"/>
    </font>
    <font>
      <u/>
      <sz val="10"/>
      <color indexed="12"/>
      <name val="Arial"/>
      <family val="2"/>
    </font>
    <font>
      <b/>
      <sz val="11"/>
      <name val="Arial"/>
      <family val="2"/>
    </font>
    <font>
      <b/>
      <sz val="14"/>
      <name val="Arial"/>
      <family val="2"/>
    </font>
    <font>
      <b/>
      <sz val="12"/>
      <name val="Arial"/>
      <family val="2"/>
    </font>
    <font>
      <sz val="8"/>
      <name val="Arial"/>
      <family val="2"/>
    </font>
    <font>
      <sz val="11"/>
      <name val="Arial"/>
      <family val="2"/>
    </font>
    <font>
      <sz val="16"/>
      <name val="Arial"/>
      <family val="2"/>
    </font>
    <font>
      <b/>
      <u/>
      <sz val="14"/>
      <name val="Arial"/>
      <family val="2"/>
    </font>
    <font>
      <b/>
      <sz val="14"/>
      <color indexed="10"/>
      <name val="Arial"/>
      <family val="2"/>
    </font>
    <font>
      <b/>
      <i/>
      <sz val="11"/>
      <name val="Arial"/>
      <family val="2"/>
    </font>
    <font>
      <b/>
      <i/>
      <sz val="18"/>
      <name val="Arial"/>
      <family val="2"/>
    </font>
    <font>
      <sz val="11"/>
      <name val="Arial"/>
      <family val="2"/>
    </font>
    <font>
      <b/>
      <i/>
      <u/>
      <sz val="24"/>
      <name val="Arial"/>
      <family val="2"/>
    </font>
    <font>
      <sz val="10"/>
      <name val="Arial"/>
      <family val="2"/>
    </font>
    <font>
      <b/>
      <sz val="16"/>
      <name val="Arial"/>
      <family val="2"/>
    </font>
    <font>
      <sz val="12"/>
      <name val="Arial"/>
      <family val="2"/>
    </font>
    <font>
      <sz val="12"/>
      <name val="Arial"/>
      <family val="2"/>
    </font>
    <font>
      <b/>
      <u/>
      <sz val="24"/>
      <name val="Arial"/>
      <family val="2"/>
    </font>
    <font>
      <b/>
      <i/>
      <sz val="24"/>
      <name val="Arial"/>
      <family val="2"/>
    </font>
    <font>
      <sz val="14"/>
      <name val="Arial"/>
      <family val="2"/>
    </font>
    <font>
      <b/>
      <sz val="18"/>
      <name val="Arial"/>
      <family val="2"/>
    </font>
    <font>
      <b/>
      <sz val="10"/>
      <name val="Arial"/>
      <family val="2"/>
    </font>
    <font>
      <b/>
      <sz val="12"/>
      <color indexed="9"/>
      <name val="Verdana"/>
      <family val="2"/>
    </font>
    <font>
      <sz val="10"/>
      <color indexed="9"/>
      <name val="Arial"/>
      <family val="2"/>
    </font>
    <font>
      <b/>
      <sz val="10"/>
      <color indexed="9"/>
      <name val="Arial"/>
      <family val="2"/>
    </font>
    <font>
      <sz val="10"/>
      <color indexed="9"/>
      <name val="Arial"/>
      <family val="2"/>
    </font>
    <font>
      <i/>
      <sz val="10"/>
      <color indexed="9"/>
      <name val="Arial"/>
      <family val="2"/>
    </font>
    <font>
      <sz val="12"/>
      <color indexed="9"/>
      <name val="Arial"/>
      <family val="2"/>
    </font>
    <font>
      <b/>
      <sz val="9"/>
      <color indexed="9"/>
      <name val="Arial"/>
      <family val="2"/>
    </font>
    <font>
      <sz val="9"/>
      <color indexed="9"/>
      <name val="Arial"/>
      <family val="2"/>
    </font>
    <font>
      <sz val="10"/>
      <name val="Arial"/>
      <family val="2"/>
    </font>
    <font>
      <b/>
      <sz val="2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20"/>
      <name val="Arial"/>
      <family val="2"/>
    </font>
    <font>
      <sz val="14"/>
      <name val="Symbol"/>
      <family val="1"/>
      <charset val="2"/>
    </font>
    <font>
      <b/>
      <sz val="12"/>
      <color indexed="10"/>
      <name val="Arial"/>
      <family val="2"/>
    </font>
    <font>
      <b/>
      <i/>
      <sz val="9"/>
      <name val="Arial"/>
      <family val="2"/>
    </font>
    <font>
      <b/>
      <sz val="9"/>
      <name val="Arial"/>
      <family val="2"/>
    </font>
    <font>
      <sz val="9"/>
      <name val="Arial"/>
      <family val="2"/>
    </font>
    <font>
      <sz val="14"/>
      <name val="Arial"/>
      <family val="2"/>
    </font>
    <font>
      <b/>
      <sz val="22"/>
      <name val="Arial"/>
      <family val="2"/>
    </font>
    <font>
      <b/>
      <sz val="24"/>
      <name val="Arial"/>
      <family val="2"/>
    </font>
    <font>
      <sz val="22"/>
      <name val="Arial"/>
      <family val="2"/>
    </font>
    <font>
      <sz val="9"/>
      <color indexed="81"/>
      <name val="Tahoma"/>
      <family val="2"/>
    </font>
    <font>
      <b/>
      <sz val="9"/>
      <color indexed="81"/>
      <name val="Tahoma"/>
      <family val="2"/>
    </font>
    <font>
      <b/>
      <sz val="10"/>
      <color indexed="81"/>
      <name val="Tahoma"/>
      <family val="2"/>
    </font>
    <font>
      <sz val="11"/>
      <name val="Calibri"/>
      <family val="2"/>
    </font>
    <font>
      <b/>
      <sz val="11"/>
      <name val="Calibri"/>
      <family val="2"/>
    </font>
    <font>
      <sz val="7"/>
      <name val="Times New Roman"/>
      <family val="1"/>
    </font>
    <font>
      <sz val="11"/>
      <name val="Symbol"/>
      <family val="1"/>
      <charset val="2"/>
    </font>
    <font>
      <sz val="9"/>
      <name val="Calibri"/>
      <family val="2"/>
    </font>
    <font>
      <u/>
      <sz val="12"/>
      <color indexed="12"/>
      <name val="Arial"/>
      <family val="2"/>
    </font>
    <font>
      <sz val="12"/>
      <color rgb="FFFF0000"/>
      <name val="Arial"/>
      <family val="2"/>
    </font>
    <font>
      <sz val="10"/>
      <color indexed="81"/>
      <name val="Tahoma"/>
      <family val="2"/>
    </font>
    <font>
      <b/>
      <sz val="11"/>
      <color indexed="81"/>
      <name val="Tahoma"/>
      <family val="2"/>
    </font>
    <font>
      <b/>
      <i/>
      <sz val="11"/>
      <color indexed="81"/>
      <name val="Tahoma"/>
      <family val="2"/>
    </font>
    <font>
      <sz val="12"/>
      <name val="Follow-up phone call attended"/>
    </font>
    <font>
      <u/>
      <sz val="11"/>
      <color indexed="12"/>
      <name val="Arial"/>
      <family val="2"/>
    </font>
    <font>
      <b/>
      <sz val="12"/>
      <color indexed="81"/>
      <name val="Tahoma"/>
      <family val="2"/>
    </font>
    <font>
      <sz val="12"/>
      <color indexed="81"/>
      <name val="Tahoma"/>
      <family val="2"/>
    </font>
    <font>
      <sz val="11"/>
      <color indexed="81"/>
      <name val="Tahoma"/>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1"/>
        <bgColor indexed="64"/>
      </patternFill>
    </fill>
    <fill>
      <patternFill patternType="solid">
        <fgColor indexed="12"/>
        <bgColor indexed="64"/>
      </patternFill>
    </fill>
    <fill>
      <patternFill patternType="solid">
        <fgColor theme="0" tint="-0.249977111117893"/>
        <bgColor indexed="64"/>
      </patternFill>
    </fill>
    <fill>
      <patternFill patternType="solid">
        <fgColor theme="0"/>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s>
  <cellStyleXfs count="43">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0" applyNumberFormat="0" applyFill="0" applyBorder="0" applyAlignment="0" applyProtection="0"/>
    <xf numFmtId="0" fontId="41" fillId="4"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alignment vertical="top"/>
      <protection locked="0"/>
    </xf>
    <xf numFmtId="0" fontId="45" fillId="7" borderId="1" applyNumberFormat="0" applyAlignment="0" applyProtection="0"/>
    <xf numFmtId="0" fontId="46" fillId="0" borderId="6" applyNumberFormat="0" applyFill="0" applyAlignment="0" applyProtection="0"/>
    <xf numFmtId="0" fontId="47" fillId="22" borderId="0" applyNumberFormat="0" applyBorder="0" applyAlignment="0" applyProtection="0"/>
    <xf numFmtId="0" fontId="1" fillId="23" borderId="7" applyNumberFormat="0" applyFont="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14">
    <xf numFmtId="0" fontId="0" fillId="0" borderId="0" xfId="0"/>
    <xf numFmtId="0" fontId="5" fillId="0" borderId="0" xfId="0" applyFont="1" applyAlignment="1">
      <alignment horizontal="center"/>
    </xf>
    <xf numFmtId="0" fontId="12" fillId="0" borderId="0" xfId="0" applyFont="1" applyAlignment="1">
      <alignment vertical="top"/>
    </xf>
    <xf numFmtId="0" fontId="13" fillId="0" borderId="0" xfId="0" applyFont="1"/>
    <xf numFmtId="0" fontId="13" fillId="0" borderId="0" xfId="0" applyFont="1" applyAlignment="1">
      <alignment vertical="top"/>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13" fillId="0" borderId="0" xfId="0" applyFont="1" applyAlignment="1">
      <alignment horizontal="center"/>
    </xf>
    <xf numFmtId="0" fontId="16" fillId="0" borderId="0" xfId="0" applyFont="1"/>
    <xf numFmtId="0" fontId="2" fillId="0" borderId="14" xfId="0" applyFont="1" applyBorder="1" applyAlignment="1">
      <alignment horizontal="center"/>
    </xf>
    <xf numFmtId="0" fontId="8" fillId="0" borderId="15" xfId="0" applyFont="1" applyBorder="1" applyAlignment="1">
      <alignment horizontal="center"/>
    </xf>
    <xf numFmtId="0" fontId="0" fillId="0" borderId="0" xfId="0" applyAlignment="1">
      <alignment vertical="top"/>
    </xf>
    <xf numFmtId="0" fontId="0" fillId="0" borderId="10" xfId="0" applyBorder="1" applyAlignment="1">
      <alignment vertical="top"/>
    </xf>
    <xf numFmtId="0" fontId="5" fillId="0" borderId="0" xfId="0" applyFont="1" applyAlignment="1">
      <alignment vertical="top"/>
    </xf>
    <xf numFmtId="0" fontId="5" fillId="0" borderId="10" xfId="0" applyFont="1" applyBorder="1" applyAlignment="1">
      <alignment vertical="top"/>
    </xf>
    <xf numFmtId="0" fontId="11" fillId="0" borderId="0" xfId="0" applyFont="1" applyAlignment="1">
      <alignment vertical="top"/>
    </xf>
    <xf numFmtId="0" fontId="8" fillId="0" borderId="15" xfId="0" applyFont="1" applyBorder="1" applyAlignment="1">
      <alignment horizontal="center" vertical="center"/>
    </xf>
    <xf numFmtId="0" fontId="20" fillId="0" borderId="0" xfId="0" applyFont="1" applyAlignment="1">
      <alignment vertical="center"/>
    </xf>
    <xf numFmtId="0" fontId="5" fillId="0" borderId="0" xfId="0" applyFont="1" applyAlignment="1">
      <alignment horizontal="center" vertical="top"/>
    </xf>
    <xf numFmtId="0" fontId="18" fillId="0" borderId="15" xfId="0" applyFont="1" applyBorder="1" applyAlignment="1">
      <alignment horizontal="center" vertical="center" wrapText="1"/>
    </xf>
    <xf numFmtId="0" fontId="18" fillId="0" borderId="15" xfId="0" applyFont="1" applyBorder="1" applyAlignment="1">
      <alignment horizontal="left" vertical="center" wrapText="1"/>
    </xf>
    <xf numFmtId="0" fontId="5" fillId="24" borderId="16" xfId="0" applyFont="1" applyFill="1" applyBorder="1" applyAlignment="1" applyProtection="1">
      <alignment horizontal="center" vertical="center" wrapText="1"/>
      <protection locked="0"/>
    </xf>
    <xf numFmtId="0" fontId="5" fillId="24" borderId="17" xfId="0" applyFont="1" applyFill="1" applyBorder="1" applyAlignment="1" applyProtection="1">
      <alignment horizontal="center" vertical="center" wrapText="1"/>
      <protection locked="0"/>
    </xf>
    <xf numFmtId="0" fontId="23" fillId="0" borderId="0" xfId="0" applyFont="1" applyAlignment="1">
      <alignment horizontal="center" vertical="center"/>
    </xf>
    <xf numFmtId="0" fontId="24" fillId="0" borderId="0" xfId="0" applyFont="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18" fillId="0" borderId="15" xfId="0" applyFont="1" applyBorder="1" applyAlignment="1" applyProtection="1">
      <alignment vertical="top" wrapText="1"/>
      <protection locked="0"/>
    </xf>
    <xf numFmtId="0" fontId="5" fillId="24" borderId="19" xfId="0" applyFont="1" applyFill="1" applyBorder="1" applyAlignment="1" applyProtection="1">
      <alignment horizontal="center" vertical="center" wrapText="1"/>
      <protection locked="0"/>
    </xf>
    <xf numFmtId="0" fontId="5" fillId="24" borderId="20" xfId="0" applyFont="1" applyFill="1" applyBorder="1" applyAlignment="1" applyProtection="1">
      <alignment horizontal="center" vertical="center" wrapText="1"/>
      <protection locked="0"/>
    </xf>
    <xf numFmtId="0" fontId="5" fillId="24" borderId="21" xfId="0" applyFont="1" applyFill="1" applyBorder="1" applyAlignment="1" applyProtection="1">
      <alignment horizontal="center" vertical="center" wrapText="1"/>
      <protection locked="0"/>
    </xf>
    <xf numFmtId="0" fontId="18" fillId="0" borderId="22" xfId="0" applyFont="1" applyBorder="1" applyAlignment="1" applyProtection="1">
      <alignment vertical="top" wrapText="1"/>
      <protection locked="0"/>
    </xf>
    <xf numFmtId="0" fontId="19" fillId="25" borderId="15" xfId="0" applyFont="1" applyFill="1" applyBorder="1" applyAlignment="1">
      <alignment horizontal="center" vertical="center"/>
    </xf>
    <xf numFmtId="0" fontId="5" fillId="24" borderId="23" xfId="0" applyFont="1" applyFill="1" applyBorder="1" applyAlignment="1" applyProtection="1">
      <alignment horizontal="center" vertical="center" wrapText="1"/>
      <protection locked="0"/>
    </xf>
    <xf numFmtId="0" fontId="5" fillId="0" borderId="18" xfId="0" applyFont="1" applyBorder="1"/>
    <xf numFmtId="0" fontId="53" fillId="0" borderId="0" xfId="0" applyFont="1" applyAlignment="1">
      <alignment horizontal="left" indent="4"/>
    </xf>
    <xf numFmtId="49" fontId="17" fillId="24" borderId="15" xfId="0" applyNumberFormat="1" applyFont="1" applyFill="1" applyBorder="1" applyAlignment="1" applyProtection="1">
      <alignment horizontal="center" vertical="center" textRotation="255"/>
      <protection locked="0"/>
    </xf>
    <xf numFmtId="0" fontId="52" fillId="0" borderId="0" xfId="0" applyFont="1"/>
    <xf numFmtId="9" fontId="6" fillId="0" borderId="24" xfId="0" applyNumberFormat="1" applyFont="1" applyBorder="1" applyAlignment="1">
      <alignment horizontal="center"/>
    </xf>
    <xf numFmtId="9" fontId="6" fillId="25" borderId="24" xfId="0" applyNumberFormat="1" applyFont="1" applyFill="1" applyBorder="1" applyAlignment="1">
      <alignment horizontal="center"/>
    </xf>
    <xf numFmtId="0" fontId="26" fillId="0" borderId="0" xfId="0" applyFont="1" applyAlignment="1">
      <alignment vertical="center"/>
    </xf>
    <xf numFmtId="0" fontId="27" fillId="26" borderId="25" xfId="0" applyFont="1" applyFill="1" applyBorder="1"/>
    <xf numFmtId="0" fontId="30" fillId="26" borderId="0" xfId="0" applyFont="1" applyFill="1"/>
    <xf numFmtId="0" fontId="33" fillId="0" borderId="0" xfId="0" applyFont="1"/>
    <xf numFmtId="0" fontId="0" fillId="0" borderId="26" xfId="0" applyBorder="1"/>
    <xf numFmtId="0" fontId="4" fillId="0" borderId="0" xfId="0" applyFont="1" applyAlignment="1" applyProtection="1">
      <alignment vertical="center"/>
      <protection locked="0"/>
    </xf>
    <xf numFmtId="0" fontId="2" fillId="0" borderId="27" xfId="0" applyFont="1" applyBorder="1" applyAlignment="1">
      <alignment horizontal="center"/>
    </xf>
    <xf numFmtId="9" fontId="6" fillId="0" borderId="15" xfId="0" applyNumberFormat="1" applyFont="1" applyBorder="1" applyAlignment="1">
      <alignment horizontal="center"/>
    </xf>
    <xf numFmtId="0" fontId="55" fillId="0" borderId="0" xfId="0" applyFont="1" applyAlignment="1">
      <alignment vertical="top"/>
    </xf>
    <xf numFmtId="49" fontId="56" fillId="24" borderId="15" xfId="0" applyNumberFormat="1" applyFont="1" applyFill="1" applyBorder="1" applyAlignment="1" applyProtection="1">
      <alignment horizontal="center" vertical="center" textRotation="255"/>
      <protection locked="0"/>
    </xf>
    <xf numFmtId="0" fontId="57" fillId="0" borderId="0" xfId="0" applyFont="1"/>
    <xf numFmtId="0" fontId="5" fillId="24" borderId="29" xfId="0" applyFont="1" applyFill="1" applyBorder="1" applyAlignment="1" applyProtection="1">
      <alignment horizontal="center" vertical="center" wrapText="1"/>
      <protection locked="0"/>
    </xf>
    <xf numFmtId="0" fontId="6" fillId="24" borderId="11" xfId="0" applyFont="1" applyFill="1" applyBorder="1" applyAlignment="1" applyProtection="1">
      <alignment horizontal="center" vertical="top" wrapText="1"/>
      <protection locked="0"/>
    </xf>
    <xf numFmtId="0" fontId="6" fillId="24" borderId="12" xfId="0" applyFont="1" applyFill="1" applyBorder="1" applyAlignment="1" applyProtection="1">
      <alignment horizontal="center" vertical="top" wrapText="1"/>
      <protection locked="0"/>
    </xf>
    <xf numFmtId="0" fontId="6" fillId="24" borderId="13" xfId="0" applyFont="1" applyFill="1" applyBorder="1" applyAlignment="1" applyProtection="1">
      <alignment horizontal="center" vertical="top" wrapText="1"/>
      <protection locked="0"/>
    </xf>
    <xf numFmtId="0" fontId="6" fillId="24" borderId="31" xfId="0" applyFont="1" applyFill="1" applyBorder="1" applyAlignment="1" applyProtection="1">
      <alignment horizontal="center" vertical="top" wrapText="1"/>
      <protection locked="0"/>
    </xf>
    <xf numFmtId="0" fontId="5" fillId="24" borderId="32" xfId="0" applyFont="1" applyFill="1" applyBorder="1" applyAlignment="1" applyProtection="1">
      <alignment horizontal="center" vertical="center" wrapText="1"/>
      <protection locked="0"/>
    </xf>
    <xf numFmtId="0" fontId="54" fillId="0" borderId="0" xfId="0" applyFont="1" applyAlignment="1">
      <alignment vertical="center" wrapText="1"/>
    </xf>
    <xf numFmtId="0" fontId="26" fillId="26" borderId="0" xfId="0" applyFont="1" applyFill="1"/>
    <xf numFmtId="0" fontId="26" fillId="26" borderId="33" xfId="0" applyFont="1" applyFill="1" applyBorder="1"/>
    <xf numFmtId="1" fontId="14" fillId="0" borderId="34" xfId="0" applyNumberFormat="1" applyFont="1" applyBorder="1" applyAlignment="1">
      <alignment horizontal="center" vertical="center" wrapText="1"/>
    </xf>
    <xf numFmtId="0" fontId="5" fillId="24" borderId="35" xfId="0" applyFont="1" applyFill="1" applyBorder="1" applyAlignment="1" applyProtection="1">
      <alignment horizontal="center" vertical="center" wrapText="1"/>
      <protection locked="0"/>
    </xf>
    <xf numFmtId="0" fontId="5" fillId="24" borderId="36" xfId="0" applyFont="1" applyFill="1" applyBorder="1" applyAlignment="1" applyProtection="1">
      <alignment horizontal="center" vertical="center" wrapText="1"/>
      <protection locked="0"/>
    </xf>
    <xf numFmtId="0" fontId="1" fillId="0" borderId="0" xfId="0" applyFont="1"/>
    <xf numFmtId="0" fontId="4" fillId="0" borderId="0" xfId="0" applyFont="1" applyAlignment="1">
      <alignment vertical="center"/>
    </xf>
    <xf numFmtId="49" fontId="17" fillId="0" borderId="15" xfId="0" applyNumberFormat="1" applyFont="1" applyBorder="1" applyAlignment="1">
      <alignment horizontal="center" vertical="center" textRotation="255"/>
    </xf>
    <xf numFmtId="49" fontId="56" fillId="0" borderId="15" xfId="0" applyNumberFormat="1" applyFont="1" applyBorder="1" applyAlignment="1">
      <alignment horizontal="center" vertical="center" textRotation="255"/>
    </xf>
    <xf numFmtId="1" fontId="18" fillId="0" borderId="15" xfId="0" applyNumberFormat="1" applyFont="1" applyBorder="1" applyAlignment="1">
      <alignment horizontal="center" vertical="center" wrapText="1"/>
    </xf>
    <xf numFmtId="0" fontId="0" fillId="0" borderId="0" xfId="0" applyAlignment="1">
      <alignment horizontal="center" vertical="center"/>
    </xf>
    <xf numFmtId="0" fontId="0" fillId="0" borderId="37" xfId="0" applyBorder="1"/>
    <xf numFmtId="0" fontId="60" fillId="0" borderId="10" xfId="0" applyFont="1" applyBorder="1" applyAlignment="1">
      <alignment vertical="center"/>
    </xf>
    <xf numFmtId="17" fontId="61" fillId="0" borderId="10" xfId="0" applyNumberFormat="1" applyFont="1" applyBorder="1" applyAlignment="1">
      <alignment vertical="center"/>
    </xf>
    <xf numFmtId="17" fontId="61" fillId="0" borderId="38" xfId="0" applyNumberFormat="1" applyFont="1" applyBorder="1" applyAlignment="1">
      <alignment vertical="center"/>
    </xf>
    <xf numFmtId="17" fontId="24" fillId="24" borderId="15" xfId="0" applyNumberFormat="1" applyFont="1" applyFill="1" applyBorder="1" applyAlignment="1" applyProtection="1">
      <alignment vertical="center"/>
      <protection locked="0"/>
    </xf>
    <xf numFmtId="17" fontId="24" fillId="0" borderId="0" xfId="0" applyNumberFormat="1" applyFont="1" applyAlignment="1" applyProtection="1">
      <alignment vertical="center"/>
      <protection locked="0"/>
    </xf>
    <xf numFmtId="0" fontId="58" fillId="0" borderId="0" xfId="0" applyFont="1" applyAlignment="1">
      <alignment vertical="center"/>
    </xf>
    <xf numFmtId="0" fontId="18" fillId="0" borderId="0" xfId="0" applyFont="1"/>
    <xf numFmtId="0" fontId="58" fillId="0" borderId="0" xfId="0" applyFont="1" applyAlignment="1">
      <alignment horizontal="left"/>
    </xf>
    <xf numFmtId="1" fontId="14" fillId="0" borderId="24" xfId="0" applyNumberFormat="1" applyFont="1" applyBorder="1" applyAlignment="1">
      <alignment horizontal="center" vertical="center" wrapText="1"/>
    </xf>
    <xf numFmtId="1" fontId="14" fillId="0" borderId="39" xfId="0" applyNumberFormat="1" applyFont="1" applyBorder="1" applyAlignment="1">
      <alignment horizontal="center" vertical="center" wrapText="1"/>
    </xf>
    <xf numFmtId="0" fontId="58" fillId="0" borderId="0" xfId="0" applyFont="1"/>
    <xf numFmtId="49" fontId="2" fillId="24" borderId="15" xfId="0" applyNumberFormat="1" applyFont="1" applyFill="1" applyBorder="1" applyAlignment="1" applyProtection="1">
      <alignment horizontal="center" vertical="center" textRotation="255"/>
      <protection locked="0"/>
    </xf>
    <xf numFmtId="49" fontId="2" fillId="0" borderId="15" xfId="0" applyNumberFormat="1" applyFont="1" applyBorder="1" applyAlignment="1">
      <alignment horizontal="center" vertical="center" textRotation="255"/>
    </xf>
    <xf numFmtId="0" fontId="17" fillId="0" borderId="15" xfId="0" applyFont="1" applyBorder="1" applyAlignment="1">
      <alignment horizontal="center" vertical="top" wrapText="1"/>
    </xf>
    <xf numFmtId="9" fontId="58" fillId="0" borderId="15" xfId="0" applyNumberFormat="1" applyFont="1" applyBorder="1" applyAlignment="1">
      <alignment horizontal="left" vertical="center" wrapText="1"/>
    </xf>
    <xf numFmtId="9" fontId="18" fillId="0" borderId="15" xfId="0" applyNumberFormat="1" applyFont="1" applyBorder="1" applyAlignment="1">
      <alignment horizontal="center" vertical="center" wrapText="1"/>
    </xf>
    <xf numFmtId="0" fontId="58" fillId="0" borderId="15" xfId="0" applyFont="1" applyBorder="1" applyAlignment="1">
      <alignment horizontal="left" vertical="center" wrapText="1"/>
    </xf>
    <xf numFmtId="9" fontId="19" fillId="25" borderId="15" xfId="0" applyNumberFormat="1" applyFont="1" applyFill="1" applyBorder="1" applyAlignment="1">
      <alignment horizontal="center" vertical="center"/>
    </xf>
    <xf numFmtId="0" fontId="3" fillId="0" borderId="0" xfId="34" applyBorder="1" applyAlignment="1" applyProtection="1">
      <alignment vertical="center" wrapText="1"/>
    </xf>
    <xf numFmtId="0" fontId="6" fillId="0" borderId="40" xfId="0" applyFont="1" applyBorder="1" applyAlignment="1">
      <alignment horizontal="center"/>
    </xf>
    <xf numFmtId="9" fontId="6" fillId="27" borderId="24" xfId="0" applyNumberFormat="1" applyFont="1" applyFill="1" applyBorder="1" applyAlignment="1">
      <alignment horizontal="center"/>
    </xf>
    <xf numFmtId="0" fontId="5" fillId="24" borderId="42" xfId="0" applyFont="1" applyFill="1" applyBorder="1" applyAlignment="1" applyProtection="1">
      <alignment horizontal="center" vertical="center" wrapText="1"/>
      <protection locked="0"/>
    </xf>
    <xf numFmtId="0" fontId="5" fillId="24" borderId="43" xfId="0" applyFont="1" applyFill="1" applyBorder="1" applyAlignment="1" applyProtection="1">
      <alignment horizontal="center" vertical="center" wrapText="1"/>
      <protection locked="0"/>
    </xf>
    <xf numFmtId="0" fontId="5" fillId="24" borderId="44" xfId="0" applyFont="1" applyFill="1" applyBorder="1" applyAlignment="1" applyProtection="1">
      <alignment horizontal="center" vertical="center" wrapText="1"/>
      <protection locked="0"/>
    </xf>
    <xf numFmtId="0" fontId="18" fillId="27" borderId="15" xfId="0" applyFont="1" applyFill="1" applyBorder="1" applyAlignment="1">
      <alignment horizontal="center" vertical="center" wrapText="1"/>
    </xf>
    <xf numFmtId="0" fontId="18" fillId="27" borderId="15" xfId="0" applyFont="1" applyFill="1" applyBorder="1" applyAlignment="1">
      <alignment horizontal="left" vertical="center" wrapText="1"/>
    </xf>
    <xf numFmtId="0" fontId="18" fillId="27" borderId="22" xfId="0" applyFont="1" applyFill="1" applyBorder="1" applyAlignment="1" applyProtection="1">
      <alignment vertical="top" wrapText="1"/>
      <protection locked="0"/>
    </xf>
    <xf numFmtId="0" fontId="18" fillId="27" borderId="15" xfId="0" applyFont="1" applyFill="1" applyBorder="1" applyAlignment="1" applyProtection="1">
      <alignment vertical="top" wrapText="1"/>
      <protection locked="0"/>
    </xf>
    <xf numFmtId="0" fontId="6" fillId="0" borderId="15" xfId="0" applyFont="1" applyBorder="1" applyAlignment="1">
      <alignment horizontal="center"/>
    </xf>
    <xf numFmtId="0" fontId="6" fillId="24" borderId="45" xfId="0" applyFont="1" applyFill="1" applyBorder="1" applyAlignment="1" applyProtection="1">
      <alignment horizontal="center" vertical="top" wrapText="1"/>
      <protection locked="0"/>
    </xf>
    <xf numFmtId="0" fontId="5" fillId="24" borderId="46" xfId="0" applyFont="1" applyFill="1" applyBorder="1" applyAlignment="1" applyProtection="1">
      <alignment horizontal="center" vertical="center" wrapText="1"/>
      <protection locked="0"/>
    </xf>
    <xf numFmtId="0" fontId="5" fillId="24" borderId="47" xfId="0" applyFont="1" applyFill="1" applyBorder="1" applyAlignment="1" applyProtection="1">
      <alignment horizontal="center" vertical="center" wrapText="1"/>
      <protection locked="0"/>
    </xf>
    <xf numFmtId="0" fontId="6" fillId="24" borderId="48" xfId="0" applyFont="1" applyFill="1" applyBorder="1" applyAlignment="1" applyProtection="1">
      <alignment horizontal="center" vertical="top" wrapText="1"/>
      <protection locked="0"/>
    </xf>
    <xf numFmtId="0" fontId="6" fillId="24" borderId="49" xfId="0" applyFont="1" applyFill="1" applyBorder="1" applyAlignment="1" applyProtection="1">
      <alignment horizontal="center" vertical="top" wrapText="1"/>
      <protection locked="0"/>
    </xf>
    <xf numFmtId="0" fontId="6" fillId="24" borderId="50" xfId="0" applyFont="1" applyFill="1" applyBorder="1" applyAlignment="1" applyProtection="1">
      <alignment horizontal="center" vertical="top" wrapText="1"/>
      <protection locked="0"/>
    </xf>
    <xf numFmtId="0" fontId="5" fillId="24" borderId="51" xfId="0" applyFont="1" applyFill="1" applyBorder="1" applyAlignment="1" applyProtection="1">
      <alignment horizontal="center" vertical="center" wrapText="1"/>
      <protection locked="0"/>
    </xf>
    <xf numFmtId="0" fontId="5" fillId="24" borderId="52" xfId="0" applyFont="1" applyFill="1" applyBorder="1" applyAlignment="1" applyProtection="1">
      <alignment horizontal="center" vertical="center" wrapText="1"/>
      <protection locked="0"/>
    </xf>
    <xf numFmtId="0" fontId="5" fillId="24" borderId="53" xfId="0" applyFont="1" applyFill="1" applyBorder="1" applyAlignment="1" applyProtection="1">
      <alignment horizontal="center" vertical="center" wrapText="1"/>
      <protection locked="0"/>
    </xf>
    <xf numFmtId="0" fontId="6" fillId="24" borderId="54" xfId="0" applyFont="1" applyFill="1" applyBorder="1" applyAlignment="1" applyProtection="1">
      <alignment horizontal="center" vertical="top" wrapText="1"/>
      <protection locked="0"/>
    </xf>
    <xf numFmtId="0" fontId="66" fillId="0" borderId="0" xfId="0" applyFont="1" applyAlignment="1">
      <alignment vertical="center"/>
    </xf>
    <xf numFmtId="0" fontId="65" fillId="0" borderId="0" xfId="0" applyFont="1" applyAlignment="1">
      <alignment horizontal="left" vertical="center" indent="4"/>
    </xf>
    <xf numFmtId="0" fontId="68" fillId="0" borderId="0" xfId="0" applyFont="1" applyAlignment="1">
      <alignment horizontal="left" vertical="center" indent="4"/>
    </xf>
    <xf numFmtId="0" fontId="65" fillId="0" borderId="55" xfId="0" applyFont="1" applyBorder="1" applyAlignment="1">
      <alignment vertical="center" wrapText="1"/>
    </xf>
    <xf numFmtId="0" fontId="65" fillId="0" borderId="38" xfId="0" applyFont="1" applyBorder="1" applyAlignment="1">
      <alignment vertical="center" wrapText="1"/>
    </xf>
    <xf numFmtId="0" fontId="69" fillId="0" borderId="0" xfId="0" applyFont="1" applyAlignment="1">
      <alignment vertical="center"/>
    </xf>
    <xf numFmtId="0" fontId="5" fillId="24" borderId="36" xfId="0" applyFont="1" applyFill="1" applyBorder="1" applyAlignment="1">
      <alignment horizontal="center" vertical="center" wrapText="1"/>
    </xf>
    <xf numFmtId="0" fontId="5" fillId="24" borderId="29" xfId="0" applyFont="1" applyFill="1" applyBorder="1" applyAlignment="1">
      <alignment horizontal="center" vertical="center" wrapText="1"/>
    </xf>
    <xf numFmtId="0" fontId="5" fillId="24" borderId="30" xfId="0" applyFont="1" applyFill="1" applyBorder="1" applyAlignment="1">
      <alignment horizontal="center" vertical="center" wrapText="1"/>
    </xf>
    <xf numFmtId="0" fontId="5" fillId="24" borderId="28" xfId="0" applyFont="1" applyFill="1" applyBorder="1" applyAlignment="1">
      <alignment horizontal="center" vertical="center" wrapText="1"/>
    </xf>
    <xf numFmtId="0" fontId="5" fillId="24" borderId="32" xfId="0" applyFont="1" applyFill="1" applyBorder="1" applyAlignment="1">
      <alignment horizontal="center" vertical="center" wrapText="1"/>
    </xf>
    <xf numFmtId="0" fontId="5" fillId="24" borderId="44" xfId="0" applyFont="1" applyFill="1" applyBorder="1" applyAlignment="1">
      <alignment horizontal="center" vertical="center" wrapText="1"/>
    </xf>
    <xf numFmtId="164" fontId="18" fillId="0" borderId="22" xfId="0" applyNumberFormat="1" applyFont="1" applyBorder="1" applyAlignment="1" applyProtection="1">
      <alignment horizontal="left" vertical="top" wrapText="1"/>
      <protection locked="0"/>
    </xf>
    <xf numFmtId="164" fontId="18" fillId="0" borderId="40" xfId="0" applyNumberFormat="1" applyFont="1" applyBorder="1" applyAlignment="1" applyProtection="1">
      <alignment horizontal="left" vertical="top" wrapText="1"/>
      <protection locked="0"/>
    </xf>
    <xf numFmtId="0" fontId="5" fillId="24" borderId="17" xfId="0" applyFont="1" applyFill="1" applyBorder="1" applyAlignment="1">
      <alignment horizontal="center" vertical="center" wrapText="1"/>
    </xf>
    <xf numFmtId="0" fontId="5" fillId="24" borderId="16" xfId="0" applyFont="1" applyFill="1" applyBorder="1" applyAlignment="1">
      <alignment horizontal="center" vertical="center" wrapText="1"/>
    </xf>
    <xf numFmtId="0" fontId="5" fillId="24" borderId="21" xfId="0" applyFont="1" applyFill="1" applyBorder="1" applyAlignment="1">
      <alignment horizontal="center" vertical="center" wrapText="1"/>
    </xf>
    <xf numFmtId="0" fontId="5" fillId="24" borderId="28" xfId="0" applyFont="1" applyFill="1" applyBorder="1" applyAlignment="1" applyProtection="1">
      <alignment horizontal="center" vertical="center" wrapText="1"/>
      <protection locked="0"/>
    </xf>
    <xf numFmtId="0" fontId="2" fillId="0" borderId="0" xfId="0" applyFont="1" applyAlignment="1">
      <alignment horizontal="center"/>
    </xf>
    <xf numFmtId="9" fontId="6" fillId="0" borderId="0" xfId="0" applyNumberFormat="1" applyFont="1" applyAlignment="1">
      <alignment horizontal="center"/>
    </xf>
    <xf numFmtId="1" fontId="14" fillId="0" borderId="22" xfId="0" applyNumberFormat="1" applyFont="1" applyBorder="1" applyAlignment="1">
      <alignment horizontal="center" vertical="center" wrapText="1"/>
    </xf>
    <xf numFmtId="0" fontId="5" fillId="24" borderId="69" xfId="0" applyFont="1" applyFill="1" applyBorder="1" applyAlignment="1" applyProtection="1">
      <alignment horizontal="center" vertical="center" wrapText="1"/>
      <protection locked="0"/>
    </xf>
    <xf numFmtId="0" fontId="5" fillId="24" borderId="70" xfId="0" applyFont="1" applyFill="1" applyBorder="1" applyAlignment="1" applyProtection="1">
      <alignment horizontal="center" vertical="center" wrapText="1"/>
      <protection locked="0"/>
    </xf>
    <xf numFmtId="0" fontId="5" fillId="24" borderId="71" xfId="0" applyFont="1" applyFill="1" applyBorder="1" applyAlignment="1" applyProtection="1">
      <alignment horizontal="center" vertical="center" wrapText="1"/>
      <protection locked="0"/>
    </xf>
    <xf numFmtId="1" fontId="14" fillId="0" borderId="60" xfId="0" applyNumberFormat="1" applyFont="1" applyBorder="1" applyAlignment="1">
      <alignment horizontal="center" vertical="center" wrapText="1"/>
    </xf>
    <xf numFmtId="0" fontId="5" fillId="24" borderId="72" xfId="0" applyFont="1" applyFill="1" applyBorder="1" applyAlignment="1" applyProtection="1">
      <alignment horizontal="center" vertical="center" wrapText="1"/>
      <protection locked="0"/>
    </xf>
    <xf numFmtId="0" fontId="75" fillId="0" borderId="15" xfId="0" applyFont="1" applyBorder="1" applyAlignment="1">
      <alignment horizontal="left" vertical="center" wrapText="1"/>
    </xf>
    <xf numFmtId="0" fontId="19" fillId="25" borderId="55" xfId="0" applyFont="1" applyFill="1" applyBorder="1" applyAlignment="1">
      <alignment horizontal="center" vertical="center"/>
    </xf>
    <xf numFmtId="9" fontId="6" fillId="25" borderId="73" xfId="0" applyNumberFormat="1" applyFont="1" applyFill="1" applyBorder="1" applyAlignment="1">
      <alignment horizontal="center"/>
    </xf>
    <xf numFmtId="1" fontId="18" fillId="0" borderId="22" xfId="0" applyNumberFormat="1" applyFont="1" applyBorder="1" applyAlignment="1">
      <alignment horizontal="center" vertical="center" wrapText="1"/>
    </xf>
    <xf numFmtId="0" fontId="18" fillId="0" borderId="56" xfId="0" applyFont="1" applyBorder="1" applyAlignment="1" applyProtection="1">
      <alignment vertical="top" wrapText="1"/>
      <protection locked="0"/>
    </xf>
    <xf numFmtId="9" fontId="6" fillId="28" borderId="15" xfId="0" applyNumberFormat="1" applyFont="1" applyFill="1" applyBorder="1" applyAlignment="1">
      <alignment horizontal="center"/>
    </xf>
    <xf numFmtId="1" fontId="14" fillId="0" borderId="57" xfId="0" applyNumberFormat="1" applyFont="1" applyBorder="1" applyAlignment="1">
      <alignment horizontal="center" vertical="center" wrapText="1"/>
    </xf>
    <xf numFmtId="1" fontId="14" fillId="0" borderId="74" xfId="0" applyNumberFormat="1" applyFont="1" applyBorder="1" applyAlignment="1">
      <alignment horizontal="center" vertical="center" wrapText="1"/>
    </xf>
    <xf numFmtId="0" fontId="5" fillId="24" borderId="62" xfId="0" applyFont="1" applyFill="1" applyBorder="1" applyAlignment="1" applyProtection="1">
      <alignment horizontal="center" vertical="center" wrapText="1"/>
      <protection locked="0"/>
    </xf>
    <xf numFmtId="0" fontId="5" fillId="24" borderId="35" xfId="0" applyFont="1" applyFill="1" applyBorder="1" applyAlignment="1">
      <alignment horizontal="center" vertical="center" wrapText="1"/>
    </xf>
    <xf numFmtId="0" fontId="5" fillId="24" borderId="52" xfId="0" applyFont="1" applyFill="1" applyBorder="1" applyAlignment="1">
      <alignment horizontal="center" vertical="center" wrapText="1"/>
    </xf>
    <xf numFmtId="0" fontId="65" fillId="0" borderId="22" xfId="0" applyFont="1" applyBorder="1" applyAlignment="1">
      <alignment horizontal="center" vertical="center" wrapText="1"/>
    </xf>
    <xf numFmtId="0" fontId="65" fillId="0" borderId="56" xfId="0" applyFont="1" applyBorder="1" applyAlignment="1">
      <alignment horizontal="center" vertical="center" wrapText="1"/>
    </xf>
    <xf numFmtId="0" fontId="6" fillId="0" borderId="22" xfId="0" applyFont="1" applyBorder="1" applyAlignment="1">
      <alignment horizontal="center"/>
    </xf>
    <xf numFmtId="0" fontId="6" fillId="0" borderId="40" xfId="0" applyFont="1" applyBorder="1" applyAlignment="1">
      <alignment horizontal="center"/>
    </xf>
    <xf numFmtId="0" fontId="6" fillId="0" borderId="56" xfId="0" applyFont="1" applyBorder="1" applyAlignment="1">
      <alignment horizont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52" xfId="0" applyFont="1" applyBorder="1" applyAlignment="1">
      <alignment horizontal="center" vertical="center"/>
    </xf>
    <xf numFmtId="14" fontId="4" fillId="24" borderId="22" xfId="0" applyNumberFormat="1" applyFont="1" applyFill="1" applyBorder="1" applyAlignment="1" applyProtection="1">
      <alignment horizontal="center" vertical="center"/>
      <protection locked="0"/>
    </xf>
    <xf numFmtId="14" fontId="4" fillId="24" borderId="40" xfId="0" applyNumberFormat="1" applyFont="1" applyFill="1" applyBorder="1" applyAlignment="1" applyProtection="1">
      <alignment horizontal="center" vertical="center"/>
      <protection locked="0"/>
    </xf>
    <xf numFmtId="14" fontId="4" fillId="24" borderId="56" xfId="0" applyNumberFormat="1" applyFont="1" applyFill="1" applyBorder="1" applyAlignment="1" applyProtection="1">
      <alignment horizontal="center" vertical="center"/>
      <protection locked="0"/>
    </xf>
    <xf numFmtId="0" fontId="19" fillId="0" borderId="37" xfId="0" applyFont="1" applyBorder="1" applyAlignment="1">
      <alignment horizontal="center" vertical="center"/>
    </xf>
    <xf numFmtId="0" fontId="19" fillId="0" borderId="10" xfId="0" applyFont="1" applyBorder="1" applyAlignment="1">
      <alignment horizontal="center" vertical="center"/>
    </xf>
    <xf numFmtId="0" fontId="18" fillId="0" borderId="16" xfId="0" applyFont="1" applyBorder="1" applyAlignment="1">
      <alignment horizontal="center" vertical="center"/>
    </xf>
    <xf numFmtId="165" fontId="24" fillId="0" borderId="0" xfId="0" applyNumberFormat="1" applyFont="1" applyAlignment="1" applyProtection="1">
      <alignment horizontal="center" vertical="center"/>
      <protection locked="0"/>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17" xfId="0" applyFont="1" applyBorder="1" applyAlignment="1">
      <alignment horizontal="center" vertical="center"/>
    </xf>
    <xf numFmtId="0" fontId="18" fillId="0" borderId="52" xfId="0" applyFont="1" applyBorder="1" applyAlignment="1">
      <alignment horizontal="center" vertical="center"/>
    </xf>
    <xf numFmtId="0" fontId="71" fillId="0" borderId="16" xfId="0" applyFont="1" applyBorder="1" applyAlignment="1">
      <alignment horizontal="center" vertical="center"/>
    </xf>
    <xf numFmtId="0" fontId="71" fillId="0" borderId="17" xfId="0" applyFont="1" applyBorder="1" applyAlignment="1">
      <alignment horizontal="center" vertical="center"/>
    </xf>
    <xf numFmtId="0" fontId="71" fillId="0" borderId="52" xfId="0" applyFont="1" applyBorder="1" applyAlignment="1">
      <alignment horizontal="center" vertical="center"/>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5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52" xfId="0" applyFont="1" applyBorder="1" applyAlignment="1">
      <alignment horizontal="center" vertical="center" wrapText="1"/>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53" xfId="0" applyFont="1" applyBorder="1" applyAlignment="1">
      <alignment horizontal="center" vertical="center"/>
    </xf>
    <xf numFmtId="0" fontId="15" fillId="24" borderId="22" xfId="0" applyFont="1" applyFill="1" applyBorder="1" applyAlignment="1" applyProtection="1">
      <alignment horizontal="center"/>
      <protection locked="0"/>
    </xf>
    <xf numFmtId="0" fontId="15" fillId="24" borderId="40" xfId="0" applyFont="1" applyFill="1" applyBorder="1" applyAlignment="1" applyProtection="1">
      <alignment horizontal="center"/>
      <protection locked="0"/>
    </xf>
    <xf numFmtId="0" fontId="15" fillId="24" borderId="56" xfId="0" applyFont="1" applyFill="1" applyBorder="1" applyAlignment="1" applyProtection="1">
      <alignment horizontal="center"/>
      <protection locked="0"/>
    </xf>
    <xf numFmtId="0" fontId="21" fillId="0" borderId="18" xfId="0" applyFont="1" applyBorder="1" applyAlignment="1">
      <alignment horizontal="center"/>
    </xf>
    <xf numFmtId="0" fontId="24" fillId="0" borderId="10" xfId="0" applyFont="1" applyBorder="1" applyAlignment="1">
      <alignment horizontal="center" vertical="center"/>
    </xf>
    <xf numFmtId="0" fontId="24" fillId="0" borderId="0" xfId="0" applyFont="1" applyAlignment="1">
      <alignment horizontal="center" vertical="center"/>
    </xf>
    <xf numFmtId="0" fontId="4" fillId="24" borderId="22" xfId="0" applyFont="1" applyFill="1" applyBorder="1" applyAlignment="1" applyProtection="1">
      <alignment horizontal="center" vertical="center"/>
      <protection locked="0"/>
    </xf>
    <xf numFmtId="0" fontId="4" fillId="24" borderId="40" xfId="0" applyFont="1" applyFill="1" applyBorder="1" applyAlignment="1" applyProtection="1">
      <alignment horizontal="center" vertical="center"/>
      <protection locked="0"/>
    </xf>
    <xf numFmtId="0" fontId="4" fillId="24" borderId="56" xfId="0" applyFon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52" xfId="0" applyBorder="1" applyAlignment="1">
      <alignment horizontal="center" vertical="center"/>
    </xf>
    <xf numFmtId="0" fontId="20" fillId="0" borderId="0" xfId="0" applyFont="1" applyAlignment="1">
      <alignment horizontal="center" vertical="center"/>
    </xf>
    <xf numFmtId="0" fontId="17" fillId="0" borderId="6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1"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59" xfId="0" applyFont="1" applyBorder="1" applyAlignment="1">
      <alignment horizontal="center" vertical="center" wrapText="1"/>
    </xf>
    <xf numFmtId="0" fontId="17" fillId="0" borderId="55" xfId="0" applyFont="1" applyBorder="1" applyAlignment="1">
      <alignment horizontal="center" vertical="center" wrapText="1"/>
    </xf>
    <xf numFmtId="0" fontId="22" fillId="0" borderId="0" xfId="0" applyFont="1" applyAlignment="1">
      <alignment horizontal="center" vertical="center"/>
    </xf>
    <xf numFmtId="0" fontId="9" fillId="0" borderId="55" xfId="0" applyFont="1" applyBorder="1" applyAlignment="1">
      <alignment horizontal="center" vertical="center"/>
    </xf>
    <xf numFmtId="0" fontId="17" fillId="0" borderId="60" xfId="0" applyFont="1" applyBorder="1" applyAlignment="1">
      <alignment horizontal="center" vertical="top" wrapText="1"/>
    </xf>
    <xf numFmtId="0" fontId="17" fillId="0" borderId="25" xfId="0" applyFont="1" applyBorder="1" applyAlignment="1">
      <alignment horizontal="center" vertical="top" wrapText="1"/>
    </xf>
    <xf numFmtId="0" fontId="17" fillId="0" borderId="22" xfId="0" applyFont="1" applyBorder="1" applyAlignment="1">
      <alignment horizontal="center"/>
    </xf>
    <xf numFmtId="0" fontId="17" fillId="0" borderId="40" xfId="0" applyFont="1" applyBorder="1" applyAlignment="1">
      <alignment horizontal="center"/>
    </xf>
    <xf numFmtId="0" fontId="17" fillId="0" borderId="56" xfId="0" applyFont="1" applyBorder="1" applyAlignment="1">
      <alignment horizontal="center"/>
    </xf>
    <xf numFmtId="0" fontId="5" fillId="0" borderId="22" xfId="0" applyFont="1" applyBorder="1" applyAlignment="1">
      <alignment horizontal="center" vertical="top"/>
    </xf>
    <xf numFmtId="0" fontId="5" fillId="0" borderId="56" xfId="0" applyFont="1" applyBorder="1" applyAlignment="1">
      <alignment horizontal="center" vertical="top"/>
    </xf>
    <xf numFmtId="164" fontId="18" fillId="0" borderId="22" xfId="0" applyNumberFormat="1" applyFont="1" applyBorder="1" applyAlignment="1" applyProtection="1">
      <alignment horizontal="left" vertical="top" wrapText="1"/>
      <protection locked="0"/>
    </xf>
    <xf numFmtId="164" fontId="18" fillId="0" borderId="40" xfId="0" applyNumberFormat="1" applyFont="1" applyBorder="1" applyAlignment="1" applyProtection="1">
      <alignment horizontal="left" vertical="top" wrapText="1"/>
      <protection locked="0"/>
    </xf>
    <xf numFmtId="164" fontId="18" fillId="0" borderId="56" xfId="0" applyNumberFormat="1" applyFont="1" applyBorder="1" applyAlignment="1" applyProtection="1">
      <alignment horizontal="left" vertical="top" wrapText="1"/>
      <protection locked="0"/>
    </xf>
    <xf numFmtId="164" fontId="18" fillId="27" borderId="22" xfId="0" applyNumberFormat="1" applyFont="1" applyFill="1" applyBorder="1" applyAlignment="1" applyProtection="1">
      <alignment horizontal="left" vertical="top" wrapText="1"/>
      <protection locked="0"/>
    </xf>
    <xf numFmtId="164" fontId="18" fillId="27" borderId="40" xfId="0" applyNumberFormat="1" applyFont="1" applyFill="1" applyBorder="1" applyAlignment="1" applyProtection="1">
      <alignment horizontal="left" vertical="top" wrapText="1"/>
      <protection locked="0"/>
    </xf>
    <xf numFmtId="164" fontId="18" fillId="27" borderId="56" xfId="0" applyNumberFormat="1" applyFont="1" applyFill="1" applyBorder="1" applyAlignment="1" applyProtection="1">
      <alignment horizontal="left" vertical="top" wrapText="1"/>
      <protection locked="0"/>
    </xf>
    <xf numFmtId="0" fontId="10" fillId="0" borderId="22" xfId="0" applyFont="1" applyBorder="1" applyAlignment="1">
      <alignment horizontal="center" vertical="center"/>
    </xf>
    <xf numFmtId="0" fontId="10" fillId="0" borderId="40" xfId="0" applyFont="1" applyBorder="1" applyAlignment="1">
      <alignment horizontal="center" vertical="center"/>
    </xf>
    <xf numFmtId="0" fontId="10" fillId="0" borderId="56" xfId="0" applyFont="1" applyBorder="1" applyAlignment="1">
      <alignment horizontal="center" vertical="center"/>
    </xf>
    <xf numFmtId="17" fontId="22" fillId="0" borderId="22" xfId="0" applyNumberFormat="1" applyFont="1" applyBorder="1" applyAlignment="1">
      <alignment horizontal="center" vertical="center"/>
    </xf>
    <xf numFmtId="17" fontId="22" fillId="0" borderId="40" xfId="0" applyNumberFormat="1" applyFont="1" applyBorder="1" applyAlignment="1">
      <alignment horizontal="center" vertical="center"/>
    </xf>
    <xf numFmtId="17" fontId="22" fillId="0" borderId="56" xfId="0" applyNumberFormat="1" applyFont="1" applyBorder="1" applyAlignment="1">
      <alignment horizontal="center" vertical="center"/>
    </xf>
    <xf numFmtId="0" fontId="5" fillId="0" borderId="40" xfId="0" applyFont="1" applyBorder="1" applyAlignment="1">
      <alignment horizontal="center" vertical="top"/>
    </xf>
    <xf numFmtId="0" fontId="17" fillId="0" borderId="59" xfId="0" applyFont="1" applyBorder="1" applyAlignment="1">
      <alignment horizontal="center" vertical="top"/>
    </xf>
    <xf numFmtId="0" fontId="17" fillId="0" borderId="55" xfId="0" applyFont="1" applyBorder="1" applyAlignment="1">
      <alignment horizontal="center" vertical="top"/>
    </xf>
    <xf numFmtId="0" fontId="34" fillId="0" borderId="0" xfId="0" applyFont="1" applyAlignment="1">
      <alignment horizont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56" xfId="0" applyFont="1" applyBorder="1" applyAlignment="1">
      <alignment horizontal="center" vertical="center"/>
    </xf>
    <xf numFmtId="0" fontId="18" fillId="0" borderId="35" xfId="0" applyFont="1" applyBorder="1" applyAlignment="1">
      <alignment horizontal="center" vertical="center"/>
    </xf>
    <xf numFmtId="0" fontId="18" fillId="0" borderId="21" xfId="0" applyFont="1" applyBorder="1" applyAlignment="1">
      <alignment horizontal="center" vertical="center"/>
    </xf>
    <xf numFmtId="0" fontId="18" fillId="0" borderId="35" xfId="0" applyFont="1" applyBorder="1" applyAlignment="1">
      <alignment horizontal="center" vertical="center" wrapText="1"/>
    </xf>
    <xf numFmtId="0" fontId="19" fillId="0" borderId="21" xfId="0" applyFont="1" applyBorder="1" applyAlignment="1">
      <alignment horizontal="center" vertical="center" wrapText="1"/>
    </xf>
    <xf numFmtId="165" fontId="24" fillId="0" borderId="0" xfId="0" applyNumberFormat="1" applyFont="1" applyAlignment="1">
      <alignment horizontal="center" vertical="center"/>
    </xf>
    <xf numFmtId="14" fontId="4" fillId="0" borderId="22" xfId="0" applyNumberFormat="1" applyFont="1" applyBorder="1" applyAlignment="1">
      <alignment horizontal="center" vertical="center"/>
    </xf>
    <xf numFmtId="14" fontId="4" fillId="0" borderId="40" xfId="0" applyNumberFormat="1" applyFont="1" applyBorder="1" applyAlignment="1">
      <alignment horizontal="center" vertical="center"/>
    </xf>
    <xf numFmtId="14" fontId="4" fillId="0" borderId="56" xfId="0" applyNumberFormat="1" applyFont="1" applyBorder="1" applyAlignment="1">
      <alignment horizontal="center" vertical="center"/>
    </xf>
    <xf numFmtId="17" fontId="24" fillId="0" borderId="22" xfId="0" applyNumberFormat="1" applyFont="1" applyBorder="1" applyAlignment="1">
      <alignment horizontal="center" vertical="center"/>
    </xf>
    <xf numFmtId="17" fontId="24" fillId="0" borderId="56" xfId="0" applyNumberFormat="1" applyFont="1" applyBorder="1" applyAlignment="1">
      <alignment horizontal="center" vertical="center"/>
    </xf>
    <xf numFmtId="0" fontId="15" fillId="0" borderId="22" xfId="0" applyFont="1" applyBorder="1" applyAlignment="1">
      <alignment horizontal="center"/>
    </xf>
    <xf numFmtId="0" fontId="15" fillId="0" borderId="40" xfId="0" applyFont="1" applyBorder="1" applyAlignment="1">
      <alignment horizontal="center"/>
    </xf>
    <xf numFmtId="0" fontId="15" fillId="0" borderId="56" xfId="0" applyFont="1" applyBorder="1" applyAlignment="1">
      <alignment horizontal="center"/>
    </xf>
    <xf numFmtId="0" fontId="18" fillId="0" borderId="21" xfId="0" applyFont="1" applyBorder="1" applyAlignment="1">
      <alignment horizontal="center" vertical="center" wrapText="1"/>
    </xf>
    <xf numFmtId="0" fontId="18" fillId="0" borderId="0" xfId="0" applyFont="1" applyAlignment="1">
      <alignment horizontal="center"/>
    </xf>
    <xf numFmtId="0" fontId="0" fillId="0" borderId="0" xfId="0" applyAlignment="1">
      <alignment horizontal="center"/>
    </xf>
    <xf numFmtId="0" fontId="18" fillId="0" borderId="0" xfId="0" applyFont="1" applyAlignment="1">
      <alignment horizontal="center" vertical="center" wrapText="1"/>
    </xf>
    <xf numFmtId="0" fontId="18" fillId="0" borderId="6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3" xfId="0" applyFont="1" applyBorder="1" applyAlignment="1">
      <alignment horizontal="center" vertical="center" wrapText="1"/>
    </xf>
    <xf numFmtId="0" fontId="18" fillId="0" borderId="42" xfId="0" applyFont="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2" xfId="0" applyFont="1" applyBorder="1" applyAlignment="1">
      <alignment horizontal="center" vertical="center" wrapText="1"/>
    </xf>
    <xf numFmtId="0" fontId="0" fillId="0" borderId="58" xfId="0" applyBorder="1" applyAlignment="1">
      <alignment horizontal="center" vertical="center" wrapText="1"/>
    </xf>
    <xf numFmtId="0" fontId="0" fillId="0" borderId="41" xfId="0" applyBorder="1" applyAlignment="1">
      <alignment horizontal="center" vertical="center" wrapText="1"/>
    </xf>
    <xf numFmtId="0" fontId="0" fillId="0" borderId="40" xfId="0" applyBorder="1" applyAlignment="1">
      <alignment horizontal="left" vertical="top" wrapText="1"/>
    </xf>
    <xf numFmtId="0" fontId="0" fillId="0" borderId="56" xfId="0" applyBorder="1" applyAlignment="1">
      <alignment horizontal="left" vertical="top" wrapText="1"/>
    </xf>
    <xf numFmtId="0" fontId="19" fillId="0" borderId="38" xfId="0" applyFont="1" applyBorder="1" applyAlignment="1">
      <alignment horizontal="center" vertical="center"/>
    </xf>
    <xf numFmtId="0" fontId="3" fillId="0" borderId="19" xfId="34" applyBorder="1" applyAlignment="1" applyProtection="1">
      <alignment horizontal="center" vertical="center" wrapText="1"/>
    </xf>
    <xf numFmtId="0" fontId="3" fillId="0" borderId="20" xfId="34" applyBorder="1" applyAlignment="1" applyProtection="1">
      <alignment horizontal="center" vertical="center" wrapText="1"/>
    </xf>
    <xf numFmtId="0" fontId="3" fillId="0" borderId="23" xfId="34" applyBorder="1" applyAlignment="1" applyProtection="1">
      <alignment horizontal="center" vertical="center" wrapText="1"/>
    </xf>
    <xf numFmtId="0" fontId="19" fillId="0" borderId="29" xfId="0" applyFont="1" applyBorder="1" applyAlignment="1">
      <alignment horizontal="center" vertical="center" wrapText="1"/>
    </xf>
    <xf numFmtId="0" fontId="19" fillId="0" borderId="32" xfId="0" applyFont="1" applyBorder="1" applyAlignment="1">
      <alignment horizontal="center" vertical="center" wrapText="1"/>
    </xf>
    <xf numFmtId="0" fontId="70" fillId="0" borderId="22" xfId="34" applyFont="1" applyBorder="1" applyAlignment="1" applyProtection="1">
      <alignment horizontal="center" vertical="top" wrapText="1"/>
    </xf>
    <xf numFmtId="0" fontId="70" fillId="0" borderId="40" xfId="34" applyFont="1" applyBorder="1" applyAlignment="1" applyProtection="1">
      <alignment horizontal="center" vertical="top" wrapText="1"/>
    </xf>
    <xf numFmtId="0" fontId="70" fillId="0" borderId="56" xfId="34" applyFont="1" applyBorder="1" applyAlignment="1" applyProtection="1">
      <alignment horizontal="center" vertical="top" wrapText="1"/>
    </xf>
    <xf numFmtId="0" fontId="70" fillId="0" borderId="22" xfId="34" applyFont="1" applyBorder="1" applyAlignment="1" applyProtection="1">
      <alignment horizontal="center" vertical="center" wrapText="1"/>
    </xf>
    <xf numFmtId="0" fontId="70" fillId="0" borderId="40" xfId="34" applyFont="1" applyBorder="1" applyAlignment="1" applyProtection="1">
      <alignment horizontal="center" vertical="center" wrapText="1"/>
    </xf>
    <xf numFmtId="0" fontId="70" fillId="0" borderId="56" xfId="34" applyFont="1" applyBorder="1" applyAlignment="1" applyProtection="1">
      <alignment horizontal="center" vertical="center" wrapText="1"/>
    </xf>
    <xf numFmtId="0" fontId="70" fillId="0" borderId="63" xfId="34" applyFont="1" applyBorder="1" applyAlignment="1" applyProtection="1">
      <alignment horizontal="center" vertical="center" wrapText="1"/>
    </xf>
    <xf numFmtId="0" fontId="70" fillId="0" borderId="64" xfId="34" applyFont="1" applyBorder="1" applyAlignment="1" applyProtection="1">
      <alignment horizontal="center" vertical="center" wrapText="1"/>
    </xf>
    <xf numFmtId="0" fontId="70" fillId="0" borderId="65" xfId="34" applyFont="1" applyBorder="1" applyAlignment="1" applyProtection="1">
      <alignment horizontal="center" vertical="center" wrapText="1"/>
    </xf>
    <xf numFmtId="0" fontId="18" fillId="0" borderId="57" xfId="0" applyFont="1" applyBorder="1" applyAlignment="1">
      <alignment horizontal="center" vertical="center"/>
    </xf>
    <xf numFmtId="0" fontId="18" fillId="0" borderId="58" xfId="0" applyFont="1" applyBorder="1" applyAlignment="1">
      <alignment horizontal="center" vertical="center"/>
    </xf>
    <xf numFmtId="0" fontId="59" fillId="0" borderId="10" xfId="0" applyFont="1" applyBorder="1" applyAlignment="1">
      <alignment horizontal="center" vertical="center"/>
    </xf>
    <xf numFmtId="0" fontId="59" fillId="0" borderId="60" xfId="0" applyFont="1" applyBorder="1" applyAlignment="1">
      <alignment horizontal="center"/>
    </xf>
    <xf numFmtId="0" fontId="59" fillId="0" borderId="18" xfId="0" applyFont="1" applyBorder="1" applyAlignment="1">
      <alignment horizontal="center"/>
    </xf>
    <xf numFmtId="0" fontId="59" fillId="0" borderId="61" xfId="0" applyFont="1" applyBorder="1" applyAlignment="1">
      <alignment horizontal="center"/>
    </xf>
    <xf numFmtId="0" fontId="59" fillId="0" borderId="25" xfId="0" applyFont="1" applyBorder="1" applyAlignment="1">
      <alignment horizontal="center" vertical="center"/>
    </xf>
    <xf numFmtId="0" fontId="59" fillId="0" borderId="0" xfId="0" applyFont="1" applyAlignment="1">
      <alignment horizontal="center" vertical="center"/>
    </xf>
    <xf numFmtId="0" fontId="59" fillId="0" borderId="33" xfId="0" applyFont="1" applyBorder="1" applyAlignment="1">
      <alignment horizontal="center" vertical="center"/>
    </xf>
    <xf numFmtId="0" fontId="59" fillId="0" borderId="25" xfId="0" applyFont="1" applyBorder="1" applyAlignment="1">
      <alignment horizontal="center"/>
    </xf>
    <xf numFmtId="0" fontId="59" fillId="0" borderId="0" xfId="0" applyFont="1" applyAlignment="1">
      <alignment horizontal="center"/>
    </xf>
    <xf numFmtId="0" fontId="59" fillId="0" borderId="33" xfId="0" applyFont="1" applyBorder="1" applyAlignment="1">
      <alignment horizontal="center"/>
    </xf>
    <xf numFmtId="0" fontId="25" fillId="26" borderId="60" xfId="0" applyFont="1" applyFill="1" applyBorder="1" applyAlignment="1">
      <alignment horizontal="left" vertical="center" wrapText="1"/>
    </xf>
    <xf numFmtId="0" fontId="22" fillId="26" borderId="18" xfId="0" applyFont="1" applyFill="1" applyBorder="1" applyAlignment="1">
      <alignment horizontal="left" vertical="center" wrapText="1"/>
    </xf>
    <xf numFmtId="0" fontId="22" fillId="26" borderId="61" xfId="0" applyFont="1" applyFill="1" applyBorder="1" applyAlignment="1">
      <alignment horizontal="left" vertical="center" wrapText="1"/>
    </xf>
    <xf numFmtId="0" fontId="22" fillId="26" borderId="37" xfId="0" applyFont="1" applyFill="1" applyBorder="1" applyAlignment="1">
      <alignment horizontal="left" vertical="center" wrapText="1"/>
    </xf>
    <xf numFmtId="0" fontId="22" fillId="26" borderId="10" xfId="0" applyFont="1" applyFill="1" applyBorder="1" applyAlignment="1">
      <alignment horizontal="left" vertical="center" wrapText="1"/>
    </xf>
    <xf numFmtId="0" fontId="22" fillId="26" borderId="38" xfId="0" applyFont="1" applyFill="1" applyBorder="1" applyAlignment="1">
      <alignment horizontal="left" vertical="center" wrapText="1"/>
    </xf>
    <xf numFmtId="0" fontId="0" fillId="0" borderId="60" xfId="0" applyBorder="1" applyAlignment="1">
      <alignment wrapText="1"/>
    </xf>
    <xf numFmtId="0" fontId="0" fillId="0" borderId="18" xfId="0" applyBorder="1" applyAlignment="1">
      <alignment wrapText="1"/>
    </xf>
    <xf numFmtId="0" fontId="0" fillId="0" borderId="61" xfId="0" applyBorder="1" applyAlignment="1">
      <alignment wrapText="1"/>
    </xf>
    <xf numFmtId="0" fontId="0" fillId="0" borderId="22" xfId="0" applyBorder="1" applyAlignment="1">
      <alignment wrapText="1"/>
    </xf>
    <xf numFmtId="0" fontId="0" fillId="0" borderId="40" xfId="0" applyBorder="1" applyAlignment="1">
      <alignment wrapText="1"/>
    </xf>
    <xf numFmtId="0" fontId="0" fillId="0" borderId="56" xfId="0" applyBorder="1" applyAlignment="1">
      <alignment wrapText="1"/>
    </xf>
    <xf numFmtId="0" fontId="27" fillId="26" borderId="25" xfId="0" applyFont="1" applyFill="1" applyBorder="1" applyAlignment="1">
      <alignment vertical="center" wrapText="1"/>
    </xf>
    <xf numFmtId="0" fontId="28" fillId="26" borderId="0" xfId="0" applyFont="1" applyFill="1" applyAlignment="1">
      <alignment vertical="center" wrapText="1"/>
    </xf>
    <xf numFmtId="0" fontId="28" fillId="26" borderId="33" xfId="0" applyFont="1" applyFill="1" applyBorder="1" applyAlignment="1">
      <alignment vertical="center" wrapText="1"/>
    </xf>
    <xf numFmtId="0" fontId="27" fillId="26" borderId="60" xfId="0" applyFont="1" applyFill="1" applyBorder="1" applyAlignment="1">
      <alignment vertical="center" wrapText="1"/>
    </xf>
    <xf numFmtId="0" fontId="28" fillId="26" borderId="18" xfId="0" applyFont="1" applyFill="1" applyBorder="1" applyAlignment="1">
      <alignment vertical="center" wrapText="1"/>
    </xf>
    <xf numFmtId="0" fontId="28" fillId="26" borderId="61" xfId="0" applyFont="1" applyFill="1" applyBorder="1" applyAlignment="1">
      <alignment vertical="center" wrapText="1"/>
    </xf>
    <xf numFmtId="0" fontId="0" fillId="0" borderId="17" xfId="0" applyBorder="1" applyAlignment="1">
      <alignment horizontal="left" vertical="top" wrapText="1"/>
    </xf>
    <xf numFmtId="0" fontId="31" fillId="26" borderId="25" xfId="0" applyFont="1" applyFill="1" applyBorder="1" applyAlignment="1">
      <alignment vertical="center" wrapText="1"/>
    </xf>
    <xf numFmtId="0" fontId="32" fillId="26" borderId="0" xfId="0" applyFont="1" applyFill="1" applyAlignment="1">
      <alignment vertical="center" wrapText="1"/>
    </xf>
    <xf numFmtId="0" fontId="32" fillId="26" borderId="33" xfId="0" applyFont="1" applyFill="1" applyBorder="1" applyAlignment="1">
      <alignment vertical="center" wrapText="1"/>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37" xfId="0" applyBorder="1" applyAlignment="1">
      <alignment horizontal="left" vertical="top" wrapText="1"/>
    </xf>
    <xf numFmtId="0" fontId="0" fillId="0" borderId="10" xfId="0" applyBorder="1" applyAlignment="1">
      <alignment horizontal="left" vertical="top" wrapText="1"/>
    </xf>
    <xf numFmtId="0" fontId="0" fillId="0" borderId="38" xfId="0" applyBorder="1" applyAlignment="1">
      <alignment horizontal="left"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6">
    <dxf>
      <fill>
        <patternFill>
          <bgColor indexed="47"/>
        </patternFill>
      </fill>
    </dxf>
    <dxf>
      <fill>
        <patternFill>
          <bgColor indexed="43"/>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bgColor indexed="9"/>
        </patternFill>
      </fill>
    </dxf>
    <dxf>
      <font>
        <condense val="0"/>
        <extend val="0"/>
        <color indexed="9"/>
      </font>
      <fill>
        <patternFill>
          <bgColor indexed="9"/>
        </patternFill>
      </fill>
    </dxf>
    <dxf>
      <fill>
        <patternFill>
          <bgColor indexed="43"/>
        </patternFill>
      </fill>
    </dxf>
    <dxf>
      <font>
        <condense val="0"/>
        <extend val="0"/>
        <color indexed="9"/>
      </font>
      <fill>
        <patternFill>
          <bgColor indexed="9"/>
        </patternFill>
      </fill>
    </dxf>
    <dxf>
      <font>
        <condense val="0"/>
        <extend val="0"/>
        <color indexed="9"/>
      </font>
      <fill>
        <patternFill>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'Triage Audit'!$B$3</c:f>
          <c:strCache>
            <c:ptCount val="1"/>
            <c:pt idx="0">
              <c:v>ED Triage</c:v>
            </c:pt>
          </c:strCache>
        </c:strRef>
      </c:tx>
      <c:layout>
        <c:manualLayout>
          <c:xMode val="edge"/>
          <c:yMode val="edge"/>
          <c:x val="0.43033817804926083"/>
          <c:y val="2.5547445255474456E-2"/>
        </c:manualLayout>
      </c:layout>
      <c:overlay val="0"/>
      <c:spPr>
        <a:noFill/>
        <a:ln w="25400">
          <a:noFill/>
        </a:ln>
      </c:spPr>
      <c:txPr>
        <a:bodyPr/>
        <a:lstStyle/>
        <a:p>
          <a:pPr>
            <a:defRPr sz="26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3586171611807794E-2"/>
          <c:y val="0.14841866781034713"/>
          <c:w val="0.89859887779800762"/>
          <c:h val="0.49270131527205385"/>
        </c:manualLayout>
      </c:layout>
      <c:barChart>
        <c:barDir val="col"/>
        <c:grouping val="clustered"/>
        <c:varyColors val="0"/>
        <c:ser>
          <c:idx val="0"/>
          <c:order val="0"/>
          <c:tx>
            <c:strRef>
              <c:f>'Triage Action Plan'!$C$11</c:f>
              <c:strCache>
                <c:ptCount val="1"/>
                <c:pt idx="0">
                  <c:v>Triage Date and Time documented</c:v>
                </c:pt>
              </c:strCache>
            </c:strRef>
          </c:tx>
          <c:spPr>
            <a:solidFill>
              <a:srgbClr val="9999FF"/>
            </a:solidFill>
            <a:ln w="12700">
              <a:solidFill>
                <a:srgbClr val="000000"/>
              </a:solidFill>
              <a:prstDash val="solid"/>
            </a:ln>
          </c:spPr>
          <c:invertIfNegative val="0"/>
          <c:cat>
            <c:numRef>
              <c:f>'Triage Action Plan'!$G$6:$J$6</c:f>
              <c:numCache>
                <c:formatCode>mmm\-yy</c:formatCode>
                <c:ptCount val="4"/>
                <c:pt idx="0">
                  <c:v>0</c:v>
                </c:pt>
              </c:numCache>
            </c:numRef>
          </c:cat>
          <c:val>
            <c:numRef>
              <c:f>'Triage Action Plan'!$D$11</c:f>
              <c:numCache>
                <c:formatCode>0%</c:formatCode>
                <c:ptCount val="1"/>
                <c:pt idx="0">
                  <c:v>0</c:v>
                </c:pt>
              </c:numCache>
            </c:numRef>
          </c:val>
          <c:extLst>
            <c:ext xmlns:c16="http://schemas.microsoft.com/office/drawing/2014/chart" uri="{C3380CC4-5D6E-409C-BE32-E72D297353CC}">
              <c16:uniqueId val="{00000000-3104-4797-BFEF-F0964BD5246C}"/>
            </c:ext>
          </c:extLst>
        </c:ser>
        <c:ser>
          <c:idx val="1"/>
          <c:order val="1"/>
          <c:tx>
            <c:strRef>
              <c:f>'Triage Action Plan'!$C$12</c:f>
              <c:strCache>
                <c:ptCount val="1"/>
                <c:pt idx="0">
                  <c:v>Was the Patient triaged within 10 minutes</c:v>
                </c:pt>
              </c:strCache>
            </c:strRef>
          </c:tx>
          <c:spPr>
            <a:solidFill>
              <a:srgbClr val="993366"/>
            </a:solidFill>
            <a:ln w="12700">
              <a:solidFill>
                <a:srgbClr val="000000"/>
              </a:solidFill>
              <a:prstDash val="solid"/>
            </a:ln>
          </c:spPr>
          <c:invertIfNegative val="0"/>
          <c:val>
            <c:numRef>
              <c:f>'Triage Action Plan'!$D$12</c:f>
              <c:numCache>
                <c:formatCode>0%</c:formatCode>
                <c:ptCount val="1"/>
                <c:pt idx="0">
                  <c:v>0</c:v>
                </c:pt>
              </c:numCache>
            </c:numRef>
          </c:val>
          <c:extLst>
            <c:ext xmlns:c16="http://schemas.microsoft.com/office/drawing/2014/chart" uri="{C3380CC4-5D6E-409C-BE32-E72D297353CC}">
              <c16:uniqueId val="{00000001-3104-4797-BFEF-F0964BD5246C}"/>
            </c:ext>
          </c:extLst>
        </c:ser>
        <c:ser>
          <c:idx val="2"/>
          <c:order val="2"/>
          <c:tx>
            <c:strRef>
              <c:f>'Triage Action Plan'!$C$13</c:f>
              <c:strCache>
                <c:ptCount val="1"/>
                <c:pt idx="0">
                  <c:v>Presenting Problem</c:v>
                </c:pt>
              </c:strCache>
            </c:strRef>
          </c:tx>
          <c:spPr>
            <a:solidFill>
              <a:srgbClr val="FFFFCC"/>
            </a:solidFill>
            <a:ln w="12700">
              <a:solidFill>
                <a:srgbClr val="000000"/>
              </a:solidFill>
              <a:prstDash val="solid"/>
            </a:ln>
          </c:spPr>
          <c:invertIfNegative val="0"/>
          <c:val>
            <c:numRef>
              <c:f>'Triage Action Plan'!$D$13</c:f>
              <c:numCache>
                <c:formatCode>0%</c:formatCode>
                <c:ptCount val="1"/>
                <c:pt idx="0">
                  <c:v>0</c:v>
                </c:pt>
              </c:numCache>
            </c:numRef>
          </c:val>
          <c:extLst>
            <c:ext xmlns:c16="http://schemas.microsoft.com/office/drawing/2014/chart" uri="{C3380CC4-5D6E-409C-BE32-E72D297353CC}">
              <c16:uniqueId val="{00000002-3104-4797-BFEF-F0964BD5246C}"/>
            </c:ext>
          </c:extLst>
        </c:ser>
        <c:ser>
          <c:idx val="4"/>
          <c:order val="3"/>
          <c:tx>
            <c:strRef>
              <c:f>'Triage Action Plan'!$C$14</c:f>
              <c:strCache>
                <c:ptCount val="1"/>
                <c:pt idx="0">
                  <c:v>Documented assessment/appearance</c:v>
                </c:pt>
              </c:strCache>
            </c:strRef>
          </c:tx>
          <c:spPr>
            <a:solidFill>
              <a:srgbClr val="660066"/>
            </a:solidFill>
            <a:ln w="12700">
              <a:solidFill>
                <a:srgbClr val="000000"/>
              </a:solidFill>
              <a:prstDash val="solid"/>
            </a:ln>
          </c:spPr>
          <c:invertIfNegative val="0"/>
          <c:val>
            <c:numRef>
              <c:f>'Triage Action Plan'!$D$14</c:f>
              <c:numCache>
                <c:formatCode>0%</c:formatCode>
                <c:ptCount val="1"/>
                <c:pt idx="0">
                  <c:v>0</c:v>
                </c:pt>
              </c:numCache>
            </c:numRef>
          </c:val>
          <c:extLst>
            <c:ext xmlns:c16="http://schemas.microsoft.com/office/drawing/2014/chart" uri="{C3380CC4-5D6E-409C-BE32-E72D297353CC}">
              <c16:uniqueId val="{00000003-3104-4797-BFEF-F0964BD5246C}"/>
            </c:ext>
          </c:extLst>
        </c:ser>
        <c:ser>
          <c:idx val="5"/>
          <c:order val="4"/>
          <c:tx>
            <c:strRef>
              <c:f>'Triage Action Plan'!$C$15</c:f>
              <c:strCache>
                <c:ptCount val="1"/>
                <c:pt idx="0">
                  <c:v>Allergy status noted at Triage</c:v>
                </c:pt>
              </c:strCache>
            </c:strRef>
          </c:tx>
          <c:spPr>
            <a:solidFill>
              <a:srgbClr val="FF8080"/>
            </a:solidFill>
            <a:ln w="12700">
              <a:solidFill>
                <a:srgbClr val="000000"/>
              </a:solidFill>
              <a:prstDash val="solid"/>
            </a:ln>
          </c:spPr>
          <c:invertIfNegative val="0"/>
          <c:val>
            <c:numRef>
              <c:f>'Triage Action Plan'!$D$15</c:f>
              <c:numCache>
                <c:formatCode>0%</c:formatCode>
                <c:ptCount val="1"/>
                <c:pt idx="0">
                  <c:v>0</c:v>
                </c:pt>
              </c:numCache>
            </c:numRef>
          </c:val>
          <c:extLst>
            <c:ext xmlns:c16="http://schemas.microsoft.com/office/drawing/2014/chart" uri="{C3380CC4-5D6E-409C-BE32-E72D297353CC}">
              <c16:uniqueId val="{00000004-3104-4797-BFEF-F0964BD5246C}"/>
            </c:ext>
          </c:extLst>
        </c:ser>
        <c:ser>
          <c:idx val="6"/>
          <c:order val="5"/>
          <c:tx>
            <c:strRef>
              <c:f>'Triage Action Plan'!$C$16</c:f>
              <c:strCache>
                <c:ptCount val="1"/>
                <c:pt idx="0">
                  <c:v>Targeted Set of Observations</c:v>
                </c:pt>
              </c:strCache>
            </c:strRef>
          </c:tx>
          <c:spPr>
            <a:solidFill>
              <a:srgbClr val="0066CC"/>
            </a:solidFill>
            <a:ln w="12700">
              <a:solidFill>
                <a:srgbClr val="000000"/>
              </a:solidFill>
              <a:prstDash val="solid"/>
            </a:ln>
          </c:spPr>
          <c:invertIfNegative val="0"/>
          <c:val>
            <c:numRef>
              <c:f>'Triage Action Plan'!$D$16</c:f>
              <c:numCache>
                <c:formatCode>0%</c:formatCode>
                <c:ptCount val="1"/>
                <c:pt idx="0">
                  <c:v>0</c:v>
                </c:pt>
              </c:numCache>
            </c:numRef>
          </c:val>
          <c:extLst>
            <c:ext xmlns:c16="http://schemas.microsoft.com/office/drawing/2014/chart" uri="{C3380CC4-5D6E-409C-BE32-E72D297353CC}">
              <c16:uniqueId val="{00000005-3104-4797-BFEF-F0964BD5246C}"/>
            </c:ext>
          </c:extLst>
        </c:ser>
        <c:ser>
          <c:idx val="10"/>
          <c:order val="6"/>
          <c:tx>
            <c:strRef>
              <c:f>'Triage Action Plan'!$C$18</c:f>
              <c:strCache>
                <c:ptCount val="1"/>
                <c:pt idx="0">
                  <c:v>ATS Category Assigned</c:v>
                </c:pt>
              </c:strCache>
            </c:strRef>
          </c:tx>
          <c:spPr>
            <a:solidFill>
              <a:srgbClr val="FFFF00"/>
            </a:solidFill>
            <a:ln w="12700">
              <a:solidFill>
                <a:srgbClr val="000000"/>
              </a:solidFill>
              <a:prstDash val="solid"/>
            </a:ln>
          </c:spPr>
          <c:invertIfNegative val="0"/>
          <c:val>
            <c:numRef>
              <c:f>'Triage Action Plan'!$D$18</c:f>
              <c:numCache>
                <c:formatCode>0%</c:formatCode>
                <c:ptCount val="1"/>
              </c:numCache>
            </c:numRef>
          </c:val>
          <c:extLst>
            <c:ext xmlns:c16="http://schemas.microsoft.com/office/drawing/2014/chart" uri="{C3380CC4-5D6E-409C-BE32-E72D297353CC}">
              <c16:uniqueId val="{00000006-3104-4797-BFEF-F0964BD5246C}"/>
            </c:ext>
          </c:extLst>
        </c:ser>
        <c:ser>
          <c:idx val="11"/>
          <c:order val="7"/>
          <c:tx>
            <c:strRef>
              <c:f>'Triage Action Plan'!$C$19</c:f>
              <c:strCache>
                <c:ptCount val="1"/>
                <c:pt idx="0">
                  <c:v>Auditor Triage Category</c:v>
                </c:pt>
              </c:strCache>
            </c:strRef>
          </c:tx>
          <c:spPr>
            <a:solidFill>
              <a:srgbClr val="00FFFF"/>
            </a:solidFill>
            <a:ln w="12700">
              <a:solidFill>
                <a:srgbClr val="000000"/>
              </a:solidFill>
              <a:prstDash val="solid"/>
            </a:ln>
          </c:spPr>
          <c:invertIfNegative val="0"/>
          <c:val>
            <c:numRef>
              <c:f>'Triage Action Plan'!$D$19</c:f>
              <c:numCache>
                <c:formatCode>0%</c:formatCode>
                <c:ptCount val="1"/>
              </c:numCache>
            </c:numRef>
          </c:val>
          <c:extLst>
            <c:ext xmlns:c16="http://schemas.microsoft.com/office/drawing/2014/chart" uri="{C3380CC4-5D6E-409C-BE32-E72D297353CC}">
              <c16:uniqueId val="{00000007-3104-4797-BFEF-F0964BD5246C}"/>
            </c:ext>
          </c:extLst>
        </c:ser>
        <c:ser>
          <c:idx val="12"/>
          <c:order val="8"/>
          <c:tx>
            <c:strRef>
              <c:f>'Triage Action Plan'!$C$20</c:f>
              <c:strCache>
                <c:ptCount val="1"/>
                <c:pt idx="0">
                  <c:v>ATS Under Triaged</c:v>
                </c:pt>
              </c:strCache>
            </c:strRef>
          </c:tx>
          <c:spPr>
            <a:solidFill>
              <a:srgbClr val="800080"/>
            </a:solidFill>
            <a:ln w="12700">
              <a:solidFill>
                <a:srgbClr val="000000"/>
              </a:solidFill>
              <a:prstDash val="solid"/>
            </a:ln>
          </c:spPr>
          <c:invertIfNegative val="0"/>
          <c:val>
            <c:numRef>
              <c:f>'Triage Action Plan'!$D$20</c:f>
              <c:numCache>
                <c:formatCode>0%</c:formatCode>
                <c:ptCount val="1"/>
                <c:pt idx="0">
                  <c:v>0</c:v>
                </c:pt>
              </c:numCache>
            </c:numRef>
          </c:val>
          <c:extLst>
            <c:ext xmlns:c16="http://schemas.microsoft.com/office/drawing/2014/chart" uri="{C3380CC4-5D6E-409C-BE32-E72D297353CC}">
              <c16:uniqueId val="{00000008-3104-4797-BFEF-F0964BD5246C}"/>
            </c:ext>
          </c:extLst>
        </c:ser>
        <c:ser>
          <c:idx val="14"/>
          <c:order val="9"/>
          <c:tx>
            <c:strRef>
              <c:f>'Triage Action Plan'!$C$21</c:f>
              <c:strCache>
                <c:ptCount val="1"/>
                <c:pt idx="0">
                  <c:v>ATS Over Triaged</c:v>
                </c:pt>
              </c:strCache>
            </c:strRef>
          </c:tx>
          <c:spPr>
            <a:solidFill>
              <a:srgbClr val="008080"/>
            </a:solidFill>
            <a:ln w="12700">
              <a:solidFill>
                <a:srgbClr val="000000"/>
              </a:solidFill>
              <a:prstDash val="solid"/>
            </a:ln>
          </c:spPr>
          <c:invertIfNegative val="0"/>
          <c:val>
            <c:numRef>
              <c:f>'Triage Action Plan'!$D$21</c:f>
              <c:numCache>
                <c:formatCode>0%</c:formatCode>
                <c:ptCount val="1"/>
                <c:pt idx="0">
                  <c:v>0</c:v>
                </c:pt>
              </c:numCache>
            </c:numRef>
          </c:val>
          <c:extLst>
            <c:ext xmlns:c16="http://schemas.microsoft.com/office/drawing/2014/chart" uri="{C3380CC4-5D6E-409C-BE32-E72D297353CC}">
              <c16:uniqueId val="{00000009-3104-4797-BFEF-F0964BD5246C}"/>
            </c:ext>
          </c:extLst>
        </c:ser>
        <c:ser>
          <c:idx val="15"/>
          <c:order val="10"/>
          <c:tx>
            <c:strRef>
              <c:f>'Triage Action Plan'!$C$22</c:f>
              <c:strCache>
                <c:ptCount val="1"/>
                <c:pt idx="0">
                  <c:v>Signed by RN</c:v>
                </c:pt>
              </c:strCache>
            </c:strRef>
          </c:tx>
          <c:spPr>
            <a:solidFill>
              <a:srgbClr val="0000FF"/>
            </a:solidFill>
            <a:ln w="12700">
              <a:solidFill>
                <a:srgbClr val="000000"/>
              </a:solidFill>
              <a:prstDash val="solid"/>
            </a:ln>
          </c:spPr>
          <c:invertIfNegative val="0"/>
          <c:val>
            <c:numRef>
              <c:f>'Triage Action Plan'!$D$22</c:f>
              <c:numCache>
                <c:formatCode>0%</c:formatCode>
                <c:ptCount val="1"/>
                <c:pt idx="0">
                  <c:v>0</c:v>
                </c:pt>
              </c:numCache>
            </c:numRef>
          </c:val>
          <c:extLst>
            <c:ext xmlns:c16="http://schemas.microsoft.com/office/drawing/2014/chart" uri="{C3380CC4-5D6E-409C-BE32-E72D297353CC}">
              <c16:uniqueId val="{0000000A-3104-4797-BFEF-F0964BD5246C}"/>
            </c:ext>
          </c:extLst>
        </c:ser>
        <c:ser>
          <c:idx val="16"/>
          <c:order val="11"/>
          <c:tx>
            <c:strRef>
              <c:f>'Triage Action Plan'!$C$23</c:f>
              <c:strCache>
                <c:ptCount val="1"/>
                <c:pt idx="0">
                  <c:v>Appropriate First Aid/ Clinical Pathway/ Guideline initiated</c:v>
                </c:pt>
              </c:strCache>
            </c:strRef>
          </c:tx>
          <c:spPr>
            <a:solidFill>
              <a:srgbClr val="00CCFF"/>
            </a:solidFill>
            <a:ln w="12700">
              <a:solidFill>
                <a:srgbClr val="000000"/>
              </a:solidFill>
              <a:prstDash val="solid"/>
            </a:ln>
          </c:spPr>
          <c:invertIfNegative val="0"/>
          <c:val>
            <c:numRef>
              <c:f>'Triage Action Plan'!$D$23</c:f>
              <c:numCache>
                <c:formatCode>0%</c:formatCode>
                <c:ptCount val="1"/>
                <c:pt idx="0">
                  <c:v>0</c:v>
                </c:pt>
              </c:numCache>
            </c:numRef>
          </c:val>
          <c:extLst>
            <c:ext xmlns:c16="http://schemas.microsoft.com/office/drawing/2014/chart" uri="{C3380CC4-5D6E-409C-BE32-E72D297353CC}">
              <c16:uniqueId val="{0000000B-3104-4797-BFEF-F0964BD5246C}"/>
            </c:ext>
          </c:extLst>
        </c:ser>
        <c:dLbls>
          <c:showLegendKey val="0"/>
          <c:showVal val="0"/>
          <c:showCatName val="0"/>
          <c:showSerName val="0"/>
          <c:showPercent val="0"/>
          <c:showBubbleSize val="0"/>
        </c:dLbls>
        <c:gapWidth val="10"/>
        <c:axId val="52269440"/>
        <c:axId val="52270976"/>
      </c:barChart>
      <c:dateAx>
        <c:axId val="52269440"/>
        <c:scaling>
          <c:orientation val="minMax"/>
        </c:scaling>
        <c:delete val="0"/>
        <c:axPos val="b"/>
        <c:majorGridlines>
          <c:spPr>
            <a:ln w="3175">
              <a:solidFill>
                <a:srgbClr val="000000"/>
              </a:solidFill>
              <a:prstDash val="solid"/>
            </a:ln>
          </c:spPr>
        </c:majorGridlines>
        <c:numFmt formatCode="mmm\-yy" sourceLinked="0"/>
        <c:majorTickMark val="out"/>
        <c:minorTickMark val="none"/>
        <c:tickLblPos val="nextTo"/>
        <c:spPr>
          <a:ln w="3175">
            <a:solidFill>
              <a:srgbClr val="0000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52270976"/>
        <c:crosses val="autoZero"/>
        <c:auto val="1"/>
        <c:lblOffset val="100"/>
        <c:baseTimeUnit val="days"/>
        <c:majorUnit val="1"/>
        <c:majorTimeUnit val="days"/>
        <c:minorUnit val="1"/>
        <c:minorTimeUnit val="days"/>
      </c:dateAx>
      <c:valAx>
        <c:axId val="5227097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2269440"/>
        <c:crosses val="autoZero"/>
        <c:crossBetween val="between"/>
        <c:majorUnit val="0.1"/>
      </c:valAx>
      <c:spPr>
        <a:solidFill>
          <a:srgbClr val="FFFFFF"/>
        </a:solidFill>
        <a:ln w="3175">
          <a:solidFill>
            <a:srgbClr val="000000"/>
          </a:solidFill>
          <a:prstDash val="solid"/>
        </a:ln>
      </c:spPr>
    </c:plotArea>
    <c:legend>
      <c:legendPos val="b"/>
      <c:layout>
        <c:manualLayout>
          <c:xMode val="edge"/>
          <c:yMode val="edge"/>
          <c:x val="1.3190436933223412E-2"/>
          <c:y val="0.73357753638459444"/>
          <c:w val="0.82298070119635691"/>
          <c:h val="0.207489574752061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0.24000000000000002" l="0.2" r="0.2" t="0.31000000000000005" header="0.2" footer="0.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Treatment!$B$3</c:f>
          <c:strCache>
            <c:ptCount val="1"/>
            <c:pt idx="0">
              <c:v>ED Treatment</c:v>
            </c:pt>
          </c:strCache>
        </c:strRef>
      </c:tx>
      <c:layout>
        <c:manualLayout>
          <c:xMode val="edge"/>
          <c:yMode val="edge"/>
          <c:x val="0.40395730418281395"/>
          <c:y val="2.5547445255474456E-2"/>
        </c:manualLayout>
      </c:layout>
      <c:overlay val="0"/>
      <c:spPr>
        <a:noFill/>
        <a:ln w="25400">
          <a:noFill/>
        </a:ln>
      </c:spPr>
      <c:txPr>
        <a:bodyPr/>
        <a:lstStyle/>
        <a:p>
          <a:pPr>
            <a:defRPr sz="26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3586171611807794E-2"/>
          <c:y val="0.14841866781034713"/>
          <c:w val="0.89859887779800762"/>
          <c:h val="0.49270131527205385"/>
        </c:manualLayout>
      </c:layout>
      <c:barChart>
        <c:barDir val="col"/>
        <c:grouping val="clustered"/>
        <c:varyColors val="0"/>
        <c:ser>
          <c:idx val="0"/>
          <c:order val="0"/>
          <c:tx>
            <c:strRef>
              <c:f>'Treatment Action Plan'!$C$11</c:f>
              <c:strCache>
                <c:ptCount val="1"/>
                <c:pt idx="0">
                  <c:v>Appropriate Emergency Department Observation Chart </c:v>
                </c:pt>
              </c:strCache>
            </c:strRef>
          </c:tx>
          <c:spPr>
            <a:solidFill>
              <a:srgbClr val="9999FF"/>
            </a:solidFill>
            <a:ln w="12700">
              <a:solidFill>
                <a:srgbClr val="000000"/>
              </a:solidFill>
              <a:prstDash val="solid"/>
            </a:ln>
          </c:spPr>
          <c:invertIfNegative val="0"/>
          <c:cat>
            <c:numRef>
              <c:f>'Treatment Action Plan'!$G$6:$J$6</c:f>
              <c:numCache>
                <c:formatCode>mmm\-yy</c:formatCode>
                <c:ptCount val="4"/>
                <c:pt idx="0">
                  <c:v>0</c:v>
                </c:pt>
              </c:numCache>
            </c:numRef>
          </c:cat>
          <c:val>
            <c:numRef>
              <c:f>'Treatment Action Plan'!$D$11</c:f>
              <c:numCache>
                <c:formatCode>0%</c:formatCode>
                <c:ptCount val="1"/>
                <c:pt idx="0">
                  <c:v>0</c:v>
                </c:pt>
              </c:numCache>
            </c:numRef>
          </c:val>
          <c:extLst>
            <c:ext xmlns:c16="http://schemas.microsoft.com/office/drawing/2014/chart" uri="{C3380CC4-5D6E-409C-BE32-E72D297353CC}">
              <c16:uniqueId val="{00000000-F94F-4CC4-A96D-26A408934110}"/>
            </c:ext>
          </c:extLst>
        </c:ser>
        <c:ser>
          <c:idx val="1"/>
          <c:order val="1"/>
          <c:tx>
            <c:strRef>
              <c:f>'Treatment Action Plan'!$C$12</c:f>
              <c:strCache>
                <c:ptCount val="1"/>
                <c:pt idx="0">
                  <c:v>Appropriate Observations in ED</c:v>
                </c:pt>
              </c:strCache>
            </c:strRef>
          </c:tx>
          <c:spPr>
            <a:solidFill>
              <a:srgbClr val="993366"/>
            </a:solidFill>
            <a:ln w="12700">
              <a:solidFill>
                <a:srgbClr val="000000"/>
              </a:solidFill>
              <a:prstDash val="solid"/>
            </a:ln>
          </c:spPr>
          <c:invertIfNegative val="0"/>
          <c:val>
            <c:numRef>
              <c:f>'Treatment Action Plan'!$D$12</c:f>
              <c:numCache>
                <c:formatCode>0%</c:formatCode>
                <c:ptCount val="1"/>
                <c:pt idx="0">
                  <c:v>0</c:v>
                </c:pt>
              </c:numCache>
            </c:numRef>
          </c:val>
          <c:extLst>
            <c:ext xmlns:c16="http://schemas.microsoft.com/office/drawing/2014/chart" uri="{C3380CC4-5D6E-409C-BE32-E72D297353CC}">
              <c16:uniqueId val="{00000001-F94F-4CC4-A96D-26A408934110}"/>
            </c:ext>
          </c:extLst>
        </c:ser>
        <c:ser>
          <c:idx val="2"/>
          <c:order val="2"/>
          <c:tx>
            <c:strRef>
              <c:f>'Treatment Action Plan'!$C$13</c:f>
              <c:strCache>
                <c:ptCount val="1"/>
                <c:pt idx="0">
                  <c:v>Initial assessment complete</c:v>
                </c:pt>
              </c:strCache>
            </c:strRef>
          </c:tx>
          <c:spPr>
            <a:solidFill>
              <a:srgbClr val="FFFFCC"/>
            </a:solidFill>
            <a:ln w="12700">
              <a:solidFill>
                <a:srgbClr val="000000"/>
              </a:solidFill>
              <a:prstDash val="solid"/>
            </a:ln>
          </c:spPr>
          <c:invertIfNegative val="0"/>
          <c:val>
            <c:numRef>
              <c:f>'Treatment Action Plan'!$D$13</c:f>
              <c:numCache>
                <c:formatCode>0%</c:formatCode>
                <c:ptCount val="1"/>
                <c:pt idx="0">
                  <c:v>0</c:v>
                </c:pt>
              </c:numCache>
            </c:numRef>
          </c:val>
          <c:extLst>
            <c:ext xmlns:c16="http://schemas.microsoft.com/office/drawing/2014/chart" uri="{C3380CC4-5D6E-409C-BE32-E72D297353CC}">
              <c16:uniqueId val="{00000002-F94F-4CC4-A96D-26A408934110}"/>
            </c:ext>
          </c:extLst>
        </c:ser>
        <c:ser>
          <c:idx val="3"/>
          <c:order val="3"/>
          <c:tx>
            <c:strRef>
              <c:f>'Treatment Action Plan'!$C$14</c:f>
              <c:strCache>
                <c:ptCount val="1"/>
                <c:pt idx="0">
                  <c:v>Current/ relevant  medications documented</c:v>
                </c:pt>
              </c:strCache>
            </c:strRef>
          </c:tx>
          <c:spPr>
            <a:solidFill>
              <a:srgbClr val="CCFFFF"/>
            </a:solidFill>
            <a:ln w="12700">
              <a:solidFill>
                <a:srgbClr val="000000"/>
              </a:solidFill>
              <a:prstDash val="solid"/>
            </a:ln>
          </c:spPr>
          <c:invertIfNegative val="0"/>
          <c:val>
            <c:numRef>
              <c:f>'Treatment Action Plan'!$D$14</c:f>
              <c:numCache>
                <c:formatCode>0%</c:formatCode>
                <c:ptCount val="1"/>
                <c:pt idx="0">
                  <c:v>0</c:v>
                </c:pt>
              </c:numCache>
            </c:numRef>
          </c:val>
          <c:extLst>
            <c:ext xmlns:c16="http://schemas.microsoft.com/office/drawing/2014/chart" uri="{C3380CC4-5D6E-409C-BE32-E72D297353CC}">
              <c16:uniqueId val="{00000003-F94F-4CC4-A96D-26A408934110}"/>
            </c:ext>
          </c:extLst>
        </c:ser>
        <c:ser>
          <c:idx val="4"/>
          <c:order val="4"/>
          <c:tx>
            <c:strRef>
              <c:f>'Treatment Action Plan'!$C$15</c:f>
              <c:strCache>
                <c:ptCount val="1"/>
                <c:pt idx="0">
                  <c:v>Was the patient treated within triage category</c:v>
                </c:pt>
              </c:strCache>
            </c:strRef>
          </c:tx>
          <c:spPr>
            <a:solidFill>
              <a:srgbClr val="660066"/>
            </a:solidFill>
            <a:ln w="12700">
              <a:solidFill>
                <a:srgbClr val="000000"/>
              </a:solidFill>
              <a:prstDash val="solid"/>
            </a:ln>
          </c:spPr>
          <c:invertIfNegative val="0"/>
          <c:val>
            <c:numRef>
              <c:f>'Treatment Action Plan'!$D$15</c:f>
              <c:numCache>
                <c:formatCode>0%</c:formatCode>
                <c:ptCount val="1"/>
                <c:pt idx="0">
                  <c:v>0</c:v>
                </c:pt>
              </c:numCache>
            </c:numRef>
          </c:val>
          <c:extLst>
            <c:ext xmlns:c16="http://schemas.microsoft.com/office/drawing/2014/chart" uri="{C3380CC4-5D6E-409C-BE32-E72D297353CC}">
              <c16:uniqueId val="{00000004-F94F-4CC4-A96D-26A408934110}"/>
            </c:ext>
          </c:extLst>
        </c:ser>
        <c:ser>
          <c:idx val="5"/>
          <c:order val="5"/>
          <c:tx>
            <c:strRef>
              <c:f>'Treatment Action Plan'!$C$16</c:f>
              <c:strCache>
                <c:ptCount val="1"/>
                <c:pt idx="0">
                  <c:v>Appropriate CERS Response</c:v>
                </c:pt>
              </c:strCache>
            </c:strRef>
          </c:tx>
          <c:spPr>
            <a:solidFill>
              <a:srgbClr val="FF8080"/>
            </a:solidFill>
            <a:ln w="12700">
              <a:solidFill>
                <a:srgbClr val="000000"/>
              </a:solidFill>
              <a:prstDash val="solid"/>
            </a:ln>
          </c:spPr>
          <c:invertIfNegative val="0"/>
          <c:val>
            <c:numRef>
              <c:f>'Treatment Action Plan'!$D$16</c:f>
              <c:numCache>
                <c:formatCode>0%</c:formatCode>
                <c:ptCount val="1"/>
                <c:pt idx="0">
                  <c:v>0</c:v>
                </c:pt>
              </c:numCache>
            </c:numRef>
          </c:val>
          <c:extLst>
            <c:ext xmlns:c16="http://schemas.microsoft.com/office/drawing/2014/chart" uri="{C3380CC4-5D6E-409C-BE32-E72D297353CC}">
              <c16:uniqueId val="{00000005-F94F-4CC4-A96D-26A408934110}"/>
            </c:ext>
          </c:extLst>
        </c:ser>
        <c:ser>
          <c:idx val="6"/>
          <c:order val="6"/>
          <c:tx>
            <c:strRef>
              <c:f>'Treatment Action Plan'!$C$17</c:f>
              <c:strCache>
                <c:ptCount val="1"/>
                <c:pt idx="0">
                  <c:v>Pain Score attended</c:v>
                </c:pt>
              </c:strCache>
            </c:strRef>
          </c:tx>
          <c:spPr>
            <a:solidFill>
              <a:srgbClr val="0066CC"/>
            </a:solidFill>
            <a:ln w="12700">
              <a:solidFill>
                <a:srgbClr val="000000"/>
              </a:solidFill>
              <a:prstDash val="solid"/>
            </a:ln>
          </c:spPr>
          <c:invertIfNegative val="0"/>
          <c:val>
            <c:numRef>
              <c:f>'Treatment Action Plan'!$D$17</c:f>
              <c:numCache>
                <c:formatCode>0%</c:formatCode>
                <c:ptCount val="1"/>
                <c:pt idx="0">
                  <c:v>0</c:v>
                </c:pt>
              </c:numCache>
            </c:numRef>
          </c:val>
          <c:extLst>
            <c:ext xmlns:c16="http://schemas.microsoft.com/office/drawing/2014/chart" uri="{C3380CC4-5D6E-409C-BE32-E72D297353CC}">
              <c16:uniqueId val="{00000006-F94F-4CC4-A96D-26A408934110}"/>
            </c:ext>
          </c:extLst>
        </c:ser>
        <c:ser>
          <c:idx val="7"/>
          <c:order val="7"/>
          <c:tx>
            <c:strRef>
              <c:f>'Treatment Action Plan'!$C$18</c:f>
              <c:strCache>
                <c:ptCount val="1"/>
                <c:pt idx="0">
                  <c:v>ECG attended if appropriate</c:v>
                </c:pt>
              </c:strCache>
            </c:strRef>
          </c:tx>
          <c:spPr>
            <a:solidFill>
              <a:srgbClr val="CCCCFF"/>
            </a:solidFill>
            <a:ln w="12700">
              <a:solidFill>
                <a:srgbClr val="000000"/>
              </a:solidFill>
              <a:prstDash val="solid"/>
            </a:ln>
          </c:spPr>
          <c:invertIfNegative val="0"/>
          <c:val>
            <c:numRef>
              <c:f>'Treatment Action Plan'!$D$18</c:f>
              <c:numCache>
                <c:formatCode>0%</c:formatCode>
                <c:ptCount val="1"/>
                <c:pt idx="0">
                  <c:v>0</c:v>
                </c:pt>
              </c:numCache>
            </c:numRef>
          </c:val>
          <c:extLst>
            <c:ext xmlns:c16="http://schemas.microsoft.com/office/drawing/2014/chart" uri="{C3380CC4-5D6E-409C-BE32-E72D297353CC}">
              <c16:uniqueId val="{00000007-F94F-4CC4-A96D-26A408934110}"/>
            </c:ext>
          </c:extLst>
        </c:ser>
        <c:ser>
          <c:idx val="8"/>
          <c:order val="8"/>
          <c:tx>
            <c:strRef>
              <c:f>'Treatment Action Plan'!$C$19</c:f>
              <c:strCache>
                <c:ptCount val="1"/>
                <c:pt idx="0">
                  <c:v>Complete Treatment completed</c:v>
                </c:pt>
              </c:strCache>
            </c:strRef>
          </c:tx>
          <c:spPr>
            <a:solidFill>
              <a:srgbClr val="000080"/>
            </a:solidFill>
            <a:ln w="12700">
              <a:solidFill>
                <a:srgbClr val="000000"/>
              </a:solidFill>
              <a:prstDash val="solid"/>
            </a:ln>
          </c:spPr>
          <c:invertIfNegative val="0"/>
          <c:val>
            <c:numRef>
              <c:f>'Treatment Action Plan'!$D$19</c:f>
              <c:numCache>
                <c:formatCode>0%</c:formatCode>
                <c:ptCount val="1"/>
                <c:pt idx="0">
                  <c:v>0</c:v>
                </c:pt>
              </c:numCache>
            </c:numRef>
          </c:val>
          <c:extLst>
            <c:ext xmlns:c16="http://schemas.microsoft.com/office/drawing/2014/chart" uri="{C3380CC4-5D6E-409C-BE32-E72D297353CC}">
              <c16:uniqueId val="{00000008-F94F-4CC4-A96D-26A408934110}"/>
            </c:ext>
          </c:extLst>
        </c:ser>
        <c:ser>
          <c:idx val="9"/>
          <c:order val="9"/>
          <c:tx>
            <c:strRef>
              <c:f>'Treatment Action Plan'!$C$20</c:f>
              <c:strCache>
                <c:ptCount val="1"/>
                <c:pt idx="0">
                  <c:v>MO Consulted</c:v>
                </c:pt>
              </c:strCache>
            </c:strRef>
          </c:tx>
          <c:spPr>
            <a:solidFill>
              <a:srgbClr val="FF00FF"/>
            </a:solidFill>
            <a:ln w="12700">
              <a:solidFill>
                <a:srgbClr val="000000"/>
              </a:solidFill>
              <a:prstDash val="solid"/>
            </a:ln>
          </c:spPr>
          <c:invertIfNegative val="0"/>
          <c:val>
            <c:numRef>
              <c:f>'Treatment Action Plan'!$D$20</c:f>
              <c:numCache>
                <c:formatCode>0%</c:formatCode>
                <c:ptCount val="1"/>
                <c:pt idx="0">
                  <c:v>0</c:v>
                </c:pt>
              </c:numCache>
            </c:numRef>
          </c:val>
          <c:extLst>
            <c:ext xmlns:c16="http://schemas.microsoft.com/office/drawing/2014/chart" uri="{C3380CC4-5D6E-409C-BE32-E72D297353CC}">
              <c16:uniqueId val="{00000009-F94F-4CC4-A96D-26A408934110}"/>
            </c:ext>
          </c:extLst>
        </c:ser>
        <c:ser>
          <c:idx val="11"/>
          <c:order val="10"/>
          <c:tx>
            <c:strRef>
              <c:f>'Treatment Action Plan'!$C$21</c:f>
              <c:strCache>
                <c:ptCount val="1"/>
                <c:pt idx="0">
                  <c:v>MO saw Patient</c:v>
                </c:pt>
              </c:strCache>
            </c:strRef>
          </c:tx>
          <c:spPr>
            <a:solidFill>
              <a:srgbClr val="00FFFF"/>
            </a:solidFill>
            <a:ln w="12700">
              <a:solidFill>
                <a:srgbClr val="000000"/>
              </a:solidFill>
              <a:prstDash val="solid"/>
            </a:ln>
          </c:spPr>
          <c:invertIfNegative val="0"/>
          <c:val>
            <c:numRef>
              <c:f>'Treatment Action Plan'!$D$21</c:f>
              <c:numCache>
                <c:formatCode>0%</c:formatCode>
                <c:ptCount val="1"/>
                <c:pt idx="0">
                  <c:v>0</c:v>
                </c:pt>
              </c:numCache>
            </c:numRef>
          </c:val>
          <c:extLst>
            <c:ext xmlns:c16="http://schemas.microsoft.com/office/drawing/2014/chart" uri="{C3380CC4-5D6E-409C-BE32-E72D297353CC}">
              <c16:uniqueId val="{0000000A-F94F-4CC4-A96D-26A408934110}"/>
            </c:ext>
          </c:extLst>
        </c:ser>
        <c:ser>
          <c:idx val="13"/>
          <c:order val="11"/>
          <c:tx>
            <c:strRef>
              <c:f>'Treatment Action Plan'!$C$22</c:f>
              <c:strCache>
                <c:ptCount val="1"/>
                <c:pt idx="0">
                  <c:v>Documented use of appropriate Clinical Practice Guideline  / Pathway</c:v>
                </c:pt>
              </c:strCache>
            </c:strRef>
          </c:tx>
          <c:spPr>
            <a:solidFill>
              <a:srgbClr val="800000"/>
            </a:solidFill>
            <a:ln w="12700">
              <a:solidFill>
                <a:srgbClr val="000000"/>
              </a:solidFill>
              <a:prstDash val="solid"/>
            </a:ln>
          </c:spPr>
          <c:invertIfNegative val="0"/>
          <c:val>
            <c:numRef>
              <c:f>'Treatment Action Plan'!$D$22</c:f>
              <c:numCache>
                <c:formatCode>0%</c:formatCode>
                <c:ptCount val="1"/>
                <c:pt idx="0">
                  <c:v>0</c:v>
                </c:pt>
              </c:numCache>
            </c:numRef>
          </c:val>
          <c:extLst>
            <c:ext xmlns:c16="http://schemas.microsoft.com/office/drawing/2014/chart" uri="{C3380CC4-5D6E-409C-BE32-E72D297353CC}">
              <c16:uniqueId val="{0000000B-F94F-4CC4-A96D-26A408934110}"/>
            </c:ext>
          </c:extLst>
        </c:ser>
        <c:dLbls>
          <c:showLegendKey val="0"/>
          <c:showVal val="0"/>
          <c:showCatName val="0"/>
          <c:showSerName val="0"/>
          <c:showPercent val="0"/>
          <c:showBubbleSize val="0"/>
        </c:dLbls>
        <c:gapWidth val="10"/>
        <c:axId val="134904832"/>
        <c:axId val="134910720"/>
      </c:barChart>
      <c:dateAx>
        <c:axId val="134904832"/>
        <c:scaling>
          <c:orientation val="minMax"/>
        </c:scaling>
        <c:delete val="0"/>
        <c:axPos val="b"/>
        <c:majorGridlines>
          <c:spPr>
            <a:ln w="3175">
              <a:solidFill>
                <a:srgbClr val="000000"/>
              </a:solidFill>
              <a:prstDash val="solid"/>
            </a:ln>
          </c:spPr>
        </c:majorGridlines>
        <c:numFmt formatCode="mmm\-yy" sourceLinked="0"/>
        <c:majorTickMark val="out"/>
        <c:minorTickMark val="none"/>
        <c:tickLblPos val="nextTo"/>
        <c:spPr>
          <a:ln w="3175">
            <a:solidFill>
              <a:srgbClr val="0000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34910720"/>
        <c:crosses val="autoZero"/>
        <c:auto val="1"/>
        <c:lblOffset val="100"/>
        <c:baseTimeUnit val="days"/>
        <c:majorUnit val="1"/>
        <c:majorTimeUnit val="days"/>
        <c:minorUnit val="1"/>
        <c:minorTimeUnit val="days"/>
      </c:dateAx>
      <c:valAx>
        <c:axId val="134910720"/>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4904832"/>
        <c:crosses val="autoZero"/>
        <c:crossBetween val="between"/>
        <c:majorUnit val="0.1"/>
      </c:valAx>
      <c:spPr>
        <a:solidFill>
          <a:srgbClr val="FFFFFF"/>
        </a:solidFill>
        <a:ln w="3175">
          <a:solidFill>
            <a:srgbClr val="000000"/>
          </a:solidFill>
          <a:prstDash val="solid"/>
        </a:ln>
      </c:spPr>
    </c:plotArea>
    <c:legend>
      <c:legendPos val="b"/>
      <c:layout>
        <c:manualLayout>
          <c:xMode val="edge"/>
          <c:yMode val="edge"/>
          <c:x val="1.3190436933223412E-2"/>
          <c:y val="0.73357753638459444"/>
          <c:w val="0.78471363379659997"/>
          <c:h val="0.15500890855796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0.24000000000000002" l="0.2" r="0.2" t="0.31000000000000005" header="0.2" footer="0.2"/>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86171611807794E-2"/>
          <c:y val="0.14841866781034713"/>
          <c:w val="0.89859887779800762"/>
          <c:h val="0.49391786172951579"/>
        </c:manualLayout>
      </c:layout>
      <c:barChart>
        <c:barDir val="col"/>
        <c:grouping val="clustered"/>
        <c:varyColors val="0"/>
        <c:ser>
          <c:idx val="0"/>
          <c:order val="0"/>
          <c:tx>
            <c:strRef>
              <c:f>'Discharge Action Plan'!$C$11</c:f>
              <c:strCache>
                <c:ptCount val="1"/>
                <c:pt idx="0">
                  <c:v>Departure time noted</c:v>
                </c:pt>
              </c:strCache>
            </c:strRef>
          </c:tx>
          <c:spPr>
            <a:solidFill>
              <a:srgbClr val="9999FF"/>
            </a:solidFill>
            <a:ln w="12700">
              <a:solidFill>
                <a:srgbClr val="000000"/>
              </a:solidFill>
              <a:prstDash val="solid"/>
            </a:ln>
          </c:spPr>
          <c:invertIfNegative val="0"/>
          <c:cat>
            <c:numRef>
              <c:f>'Discharge Action Plan'!$G$6:$J$6</c:f>
              <c:numCache>
                <c:formatCode>mmm\-yy</c:formatCode>
                <c:ptCount val="4"/>
                <c:pt idx="0">
                  <c:v>0</c:v>
                </c:pt>
              </c:numCache>
            </c:numRef>
          </c:cat>
          <c:val>
            <c:numRef>
              <c:f>'Discharge Action Plan'!$D$11</c:f>
              <c:numCache>
                <c:formatCode>0%</c:formatCode>
                <c:ptCount val="1"/>
                <c:pt idx="0">
                  <c:v>0</c:v>
                </c:pt>
              </c:numCache>
            </c:numRef>
          </c:val>
          <c:extLst>
            <c:ext xmlns:c16="http://schemas.microsoft.com/office/drawing/2014/chart" uri="{C3380CC4-5D6E-409C-BE32-E72D297353CC}">
              <c16:uniqueId val="{00000000-A210-4D0D-959A-0881611DE85D}"/>
            </c:ext>
          </c:extLst>
        </c:ser>
        <c:ser>
          <c:idx val="1"/>
          <c:order val="1"/>
          <c:tx>
            <c:strRef>
              <c:f>'Discharge Action Plan'!$C$12</c:f>
              <c:strCache>
                <c:ptCount val="1"/>
                <c:pt idx="0">
                  <c:v>Full set of Observations prior to discharge</c:v>
                </c:pt>
              </c:strCache>
            </c:strRef>
          </c:tx>
          <c:spPr>
            <a:solidFill>
              <a:srgbClr val="993366"/>
            </a:solidFill>
            <a:ln w="12700">
              <a:solidFill>
                <a:srgbClr val="000000"/>
              </a:solidFill>
              <a:prstDash val="solid"/>
            </a:ln>
          </c:spPr>
          <c:invertIfNegative val="0"/>
          <c:val>
            <c:numRef>
              <c:f>'Discharge Action Plan'!$D$12</c:f>
              <c:numCache>
                <c:formatCode>0%</c:formatCode>
                <c:ptCount val="1"/>
                <c:pt idx="0">
                  <c:v>0</c:v>
                </c:pt>
              </c:numCache>
            </c:numRef>
          </c:val>
          <c:extLst>
            <c:ext xmlns:c16="http://schemas.microsoft.com/office/drawing/2014/chart" uri="{C3380CC4-5D6E-409C-BE32-E72D297353CC}">
              <c16:uniqueId val="{00000001-A210-4D0D-959A-0881611DE85D}"/>
            </c:ext>
          </c:extLst>
        </c:ser>
        <c:ser>
          <c:idx val="2"/>
          <c:order val="2"/>
          <c:tx>
            <c:strRef>
              <c:f>'Discharge Action Plan'!$C$13</c:f>
              <c:strCache>
                <c:ptCount val="1"/>
                <c:pt idx="0">
                  <c:v>Discharge plan documented</c:v>
                </c:pt>
              </c:strCache>
            </c:strRef>
          </c:tx>
          <c:spPr>
            <a:solidFill>
              <a:srgbClr val="FFFFCC"/>
            </a:solidFill>
            <a:ln w="12700">
              <a:solidFill>
                <a:srgbClr val="000000"/>
              </a:solidFill>
              <a:prstDash val="solid"/>
            </a:ln>
          </c:spPr>
          <c:invertIfNegative val="0"/>
          <c:val>
            <c:numRef>
              <c:f>'Discharge Action Plan'!$D$13</c:f>
              <c:numCache>
                <c:formatCode>0%</c:formatCode>
                <c:ptCount val="1"/>
                <c:pt idx="0">
                  <c:v>0</c:v>
                </c:pt>
              </c:numCache>
            </c:numRef>
          </c:val>
          <c:extLst>
            <c:ext xmlns:c16="http://schemas.microsoft.com/office/drawing/2014/chart" uri="{C3380CC4-5D6E-409C-BE32-E72D297353CC}">
              <c16:uniqueId val="{00000002-A210-4D0D-959A-0881611DE85D}"/>
            </c:ext>
          </c:extLst>
        </c:ser>
        <c:ser>
          <c:idx val="3"/>
          <c:order val="3"/>
          <c:tx>
            <c:strRef>
              <c:f>'Discharge Action Plan'!$C$14</c:f>
              <c:strCache>
                <c:ptCount val="1"/>
                <c:pt idx="0">
                  <c:v>Discharge Information given to Patient</c:v>
                </c:pt>
              </c:strCache>
            </c:strRef>
          </c:tx>
          <c:spPr>
            <a:solidFill>
              <a:srgbClr val="CCFFFF"/>
            </a:solidFill>
            <a:ln w="12700">
              <a:solidFill>
                <a:srgbClr val="000000"/>
              </a:solidFill>
              <a:prstDash val="solid"/>
            </a:ln>
          </c:spPr>
          <c:invertIfNegative val="0"/>
          <c:val>
            <c:numRef>
              <c:f>'Discharge Action Plan'!$D$14</c:f>
              <c:numCache>
                <c:formatCode>0%</c:formatCode>
                <c:ptCount val="1"/>
                <c:pt idx="0">
                  <c:v>0</c:v>
                </c:pt>
              </c:numCache>
            </c:numRef>
          </c:val>
          <c:extLst>
            <c:ext xmlns:c16="http://schemas.microsoft.com/office/drawing/2014/chart" uri="{C3380CC4-5D6E-409C-BE32-E72D297353CC}">
              <c16:uniqueId val="{00000003-A210-4D0D-959A-0881611DE85D}"/>
            </c:ext>
          </c:extLst>
        </c:ser>
        <c:ser>
          <c:idx val="4"/>
          <c:order val="4"/>
          <c:tx>
            <c:strRef>
              <c:f>'Discharge Action Plan'!$C$15</c:f>
              <c:strCache>
                <c:ptCount val="1"/>
                <c:pt idx="0">
                  <c:v>Departure Checklist - Ward/ Other facility completed </c:v>
                </c:pt>
              </c:strCache>
            </c:strRef>
          </c:tx>
          <c:invertIfNegative val="0"/>
          <c:val>
            <c:numRef>
              <c:f>'Discharge Action Plan'!$D$15</c:f>
              <c:numCache>
                <c:formatCode>0%</c:formatCode>
                <c:ptCount val="1"/>
                <c:pt idx="0">
                  <c:v>0</c:v>
                </c:pt>
              </c:numCache>
            </c:numRef>
          </c:val>
          <c:extLst>
            <c:ext xmlns:c16="http://schemas.microsoft.com/office/drawing/2014/chart" uri="{C3380CC4-5D6E-409C-BE32-E72D297353CC}">
              <c16:uniqueId val="{00000004-A210-4D0D-959A-0881611DE85D}"/>
            </c:ext>
          </c:extLst>
        </c:ser>
        <c:ser>
          <c:idx val="5"/>
          <c:order val="5"/>
          <c:tx>
            <c:strRef>
              <c:f>'Discharge Action Plan'!$C$16</c:f>
              <c:strCache>
                <c:ptCount val="1"/>
                <c:pt idx="0">
                  <c:v>Departure Checklist – ED to usual place of residence completed</c:v>
                </c:pt>
              </c:strCache>
            </c:strRef>
          </c:tx>
          <c:invertIfNegative val="0"/>
          <c:val>
            <c:numRef>
              <c:f>'Discharge Action Plan'!$D$16</c:f>
              <c:numCache>
                <c:formatCode>0%</c:formatCode>
                <c:ptCount val="1"/>
                <c:pt idx="0">
                  <c:v>0</c:v>
                </c:pt>
              </c:numCache>
            </c:numRef>
          </c:val>
          <c:extLst>
            <c:ext xmlns:c16="http://schemas.microsoft.com/office/drawing/2014/chart" uri="{C3380CC4-5D6E-409C-BE32-E72D297353CC}">
              <c16:uniqueId val="{00000005-A210-4D0D-959A-0881611DE85D}"/>
            </c:ext>
          </c:extLst>
        </c:ser>
        <c:ser>
          <c:idx val="6"/>
          <c:order val="6"/>
          <c:tx>
            <c:strRef>
              <c:f>'Discharge Action Plan'!$C$17</c:f>
              <c:strCache>
                <c:ptCount val="1"/>
                <c:pt idx="0">
                  <c:v>Authorisation for Departure from ED</c:v>
                </c:pt>
              </c:strCache>
            </c:strRef>
          </c:tx>
          <c:invertIfNegative val="0"/>
          <c:val>
            <c:numRef>
              <c:f>'Discharge Action Plan'!$D$17</c:f>
              <c:numCache>
                <c:formatCode>0%</c:formatCode>
                <c:ptCount val="1"/>
                <c:pt idx="0">
                  <c:v>0</c:v>
                </c:pt>
              </c:numCache>
            </c:numRef>
          </c:val>
          <c:extLst>
            <c:ext xmlns:c16="http://schemas.microsoft.com/office/drawing/2014/chart" uri="{C3380CC4-5D6E-409C-BE32-E72D297353CC}">
              <c16:uniqueId val="{00000006-A210-4D0D-959A-0881611DE85D}"/>
            </c:ext>
          </c:extLst>
        </c:ser>
        <c:ser>
          <c:idx val="7"/>
          <c:order val="7"/>
          <c:tx>
            <c:strRef>
              <c:f>'Discharge Action Plan'!$C$18</c:f>
              <c:strCache>
                <c:ptCount val="1"/>
                <c:pt idx="0">
                  <c:v>Documented action if Did Not Wait/Left at Own Risk</c:v>
                </c:pt>
              </c:strCache>
            </c:strRef>
          </c:tx>
          <c:invertIfNegative val="0"/>
          <c:val>
            <c:numRef>
              <c:f>'Discharge Action Plan'!$D$18</c:f>
              <c:numCache>
                <c:formatCode>0%</c:formatCode>
                <c:ptCount val="1"/>
                <c:pt idx="0">
                  <c:v>0</c:v>
                </c:pt>
              </c:numCache>
            </c:numRef>
          </c:val>
          <c:extLst>
            <c:ext xmlns:c16="http://schemas.microsoft.com/office/drawing/2014/chart" uri="{C3380CC4-5D6E-409C-BE32-E72D297353CC}">
              <c16:uniqueId val="{00000007-A210-4D0D-959A-0881611DE85D}"/>
            </c:ext>
          </c:extLst>
        </c:ser>
        <c:ser>
          <c:idx val="8"/>
          <c:order val="8"/>
          <c:tx>
            <c:strRef>
              <c:f>'Discharge Action Plan'!$C$19</c:f>
              <c:strCache>
                <c:ptCount val="1"/>
                <c:pt idx="0">
                  <c:v>Clinical Handover documented</c:v>
                </c:pt>
              </c:strCache>
            </c:strRef>
          </c:tx>
          <c:invertIfNegative val="0"/>
          <c:val>
            <c:numRef>
              <c:f>'Discharge Action Plan'!$D$19</c:f>
              <c:numCache>
                <c:formatCode>0%</c:formatCode>
                <c:ptCount val="1"/>
                <c:pt idx="0">
                  <c:v>0</c:v>
                </c:pt>
              </c:numCache>
            </c:numRef>
          </c:val>
          <c:extLst>
            <c:ext xmlns:c16="http://schemas.microsoft.com/office/drawing/2014/chart" uri="{C3380CC4-5D6E-409C-BE32-E72D297353CC}">
              <c16:uniqueId val="{00000008-A210-4D0D-959A-0881611DE85D}"/>
            </c:ext>
          </c:extLst>
        </c:ser>
        <c:ser>
          <c:idx val="9"/>
          <c:order val="9"/>
          <c:tx>
            <c:strRef>
              <c:f>'Discharge Action Plan'!$C$20</c:f>
              <c:strCache>
                <c:ptCount val="1"/>
                <c:pt idx="0">
                  <c:v>Discharged, Admitted or Referred from ED within 4 hours of triage</c:v>
                </c:pt>
              </c:strCache>
            </c:strRef>
          </c:tx>
          <c:invertIfNegative val="0"/>
          <c:val>
            <c:numRef>
              <c:f>'Discharge Action Plan'!$D$20</c:f>
              <c:numCache>
                <c:formatCode>0%</c:formatCode>
                <c:ptCount val="1"/>
                <c:pt idx="0">
                  <c:v>0</c:v>
                </c:pt>
              </c:numCache>
            </c:numRef>
          </c:val>
          <c:extLst>
            <c:ext xmlns:c16="http://schemas.microsoft.com/office/drawing/2014/chart" uri="{C3380CC4-5D6E-409C-BE32-E72D297353CC}">
              <c16:uniqueId val="{00000009-A210-4D0D-959A-0881611DE85D}"/>
            </c:ext>
          </c:extLst>
        </c:ser>
        <c:ser>
          <c:idx val="10"/>
          <c:order val="10"/>
          <c:tx>
            <c:strRef>
              <c:f>'Discharge Action Plan'!$C$21</c:f>
              <c:strCache>
                <c:ptCount val="1"/>
                <c:pt idx="0">
                  <c:v>Discharge Destination documented</c:v>
                </c:pt>
              </c:strCache>
            </c:strRef>
          </c:tx>
          <c:invertIfNegative val="0"/>
          <c:val>
            <c:numRef>
              <c:f>'Discharge Action Plan'!$D$21</c:f>
              <c:numCache>
                <c:formatCode>0%</c:formatCode>
                <c:ptCount val="1"/>
                <c:pt idx="0">
                  <c:v>0</c:v>
                </c:pt>
              </c:numCache>
            </c:numRef>
          </c:val>
          <c:extLst>
            <c:ext xmlns:c16="http://schemas.microsoft.com/office/drawing/2014/chart" uri="{C3380CC4-5D6E-409C-BE32-E72D297353CC}">
              <c16:uniqueId val="{0000000A-A210-4D0D-959A-0881611DE85D}"/>
            </c:ext>
          </c:extLst>
        </c:ser>
        <c:dLbls>
          <c:showLegendKey val="0"/>
          <c:showVal val="0"/>
          <c:showCatName val="0"/>
          <c:showSerName val="0"/>
          <c:showPercent val="0"/>
          <c:showBubbleSize val="0"/>
        </c:dLbls>
        <c:gapWidth val="10"/>
        <c:axId val="139760000"/>
        <c:axId val="139761536"/>
      </c:barChart>
      <c:dateAx>
        <c:axId val="139760000"/>
        <c:scaling>
          <c:orientation val="minMax"/>
        </c:scaling>
        <c:delete val="0"/>
        <c:axPos val="b"/>
        <c:majorGridlines>
          <c:spPr>
            <a:ln w="3175">
              <a:solidFill>
                <a:srgbClr val="000000"/>
              </a:solidFill>
              <a:prstDash val="solid"/>
            </a:ln>
          </c:spPr>
        </c:majorGridlines>
        <c:numFmt formatCode="mmm\-yy" sourceLinked="0"/>
        <c:majorTickMark val="out"/>
        <c:minorTickMark val="none"/>
        <c:tickLblPos val="nextTo"/>
        <c:spPr>
          <a:ln w="3175">
            <a:solidFill>
              <a:srgbClr val="0000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39761536"/>
        <c:crosses val="autoZero"/>
        <c:auto val="1"/>
        <c:lblOffset val="100"/>
        <c:baseTimeUnit val="days"/>
        <c:majorUnit val="1"/>
        <c:majorTimeUnit val="days"/>
        <c:minorUnit val="1"/>
        <c:minorTimeUnit val="days"/>
      </c:dateAx>
      <c:valAx>
        <c:axId val="139761536"/>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9760000"/>
        <c:crosses val="autoZero"/>
        <c:crossBetween val="between"/>
        <c:majorUnit val="0.1"/>
      </c:valAx>
      <c:spPr>
        <a:solidFill>
          <a:srgbClr val="FFFFFF"/>
        </a:solidFill>
        <a:ln w="3175">
          <a:solidFill>
            <a:srgbClr val="000000"/>
          </a:solidFill>
          <a:prstDash val="solid"/>
        </a:ln>
      </c:spPr>
    </c:plotArea>
    <c:legend>
      <c:legendPos val="b"/>
      <c:layout>
        <c:manualLayout>
          <c:xMode val="edge"/>
          <c:yMode val="edge"/>
          <c:x val="1.3190436933223412E-2"/>
          <c:y val="0.73357753638459444"/>
          <c:w val="0.92934764028362904"/>
          <c:h val="0.1133079168023704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0.24000000000000002" l="0.2" r="0.2" t="0.31000000000000005" header="0.2" footer="0.2"/>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86171611807794E-2"/>
          <c:y val="0.14841866781034713"/>
          <c:w val="0.89859887779800762"/>
          <c:h val="0.49391786172951579"/>
        </c:manualLayout>
      </c:layout>
      <c:barChart>
        <c:barDir val="col"/>
        <c:grouping val="clustered"/>
        <c:varyColors val="0"/>
        <c:ser>
          <c:idx val="0"/>
          <c:order val="0"/>
          <c:tx>
            <c:strRef>
              <c:f>'Policy Action Plan'!$C$11</c:f>
              <c:strCache>
                <c:ptCount val="1"/>
                <c:pt idx="0">
                  <c:v>Was care compliant with PD2013_047 Triage of Patients in NSW Emergency Departments </c:v>
                </c:pt>
              </c:strCache>
            </c:strRef>
          </c:tx>
          <c:spPr>
            <a:solidFill>
              <a:srgbClr val="9999FF"/>
            </a:solidFill>
            <a:ln w="12700">
              <a:solidFill>
                <a:srgbClr val="000000"/>
              </a:solidFill>
              <a:prstDash val="solid"/>
            </a:ln>
          </c:spPr>
          <c:invertIfNegative val="0"/>
          <c:cat>
            <c:numRef>
              <c:f>'Policy Action Plan'!$G$6:$J$6</c:f>
              <c:numCache>
                <c:formatCode>mmm\-yy</c:formatCode>
                <c:ptCount val="4"/>
                <c:pt idx="0">
                  <c:v>0</c:v>
                </c:pt>
              </c:numCache>
            </c:numRef>
          </c:cat>
          <c:val>
            <c:numRef>
              <c:f>'Policy Action Plan'!$D$11</c:f>
              <c:numCache>
                <c:formatCode>0%</c:formatCode>
                <c:ptCount val="1"/>
                <c:pt idx="0">
                  <c:v>0</c:v>
                </c:pt>
              </c:numCache>
            </c:numRef>
          </c:val>
          <c:extLst>
            <c:ext xmlns:c16="http://schemas.microsoft.com/office/drawing/2014/chart" uri="{C3380CC4-5D6E-409C-BE32-E72D297353CC}">
              <c16:uniqueId val="{00000000-3B79-4CCF-9B5A-D4171C30FEB0}"/>
            </c:ext>
          </c:extLst>
        </c:ser>
        <c:ser>
          <c:idx val="1"/>
          <c:order val="1"/>
          <c:tx>
            <c:strRef>
              <c:f>'Policy Action Plan'!$C$12</c:f>
              <c:strCache>
                <c:ptCount val="1"/>
                <c:pt idx="0">
                  <c:v>Was there evidence of policy compliance related to treatment</c:v>
                </c:pt>
              </c:strCache>
            </c:strRef>
          </c:tx>
          <c:spPr>
            <a:solidFill>
              <a:srgbClr val="993366"/>
            </a:solidFill>
            <a:ln w="12700">
              <a:solidFill>
                <a:srgbClr val="000000"/>
              </a:solidFill>
              <a:prstDash val="solid"/>
            </a:ln>
          </c:spPr>
          <c:invertIfNegative val="0"/>
          <c:val>
            <c:numRef>
              <c:f>'Policy Action Plan'!$D$12</c:f>
              <c:numCache>
                <c:formatCode>0%</c:formatCode>
                <c:ptCount val="1"/>
                <c:pt idx="0">
                  <c:v>0</c:v>
                </c:pt>
              </c:numCache>
            </c:numRef>
          </c:val>
          <c:extLst>
            <c:ext xmlns:c16="http://schemas.microsoft.com/office/drawing/2014/chart" uri="{C3380CC4-5D6E-409C-BE32-E72D297353CC}">
              <c16:uniqueId val="{00000001-3B79-4CCF-9B5A-D4171C30FEB0}"/>
            </c:ext>
          </c:extLst>
        </c:ser>
        <c:ser>
          <c:idx val="2"/>
          <c:order val="2"/>
          <c:tx>
            <c:strRef>
              <c:f>'Policy Action Plan'!$C$13</c:f>
              <c:strCache>
                <c:ptCount val="1"/>
                <c:pt idx="0">
                  <c:v>Was documentation compliant with PD2012_069 Health Care Records – Document and Management</c:v>
                </c:pt>
              </c:strCache>
            </c:strRef>
          </c:tx>
          <c:spPr>
            <a:solidFill>
              <a:srgbClr val="FFFFCC"/>
            </a:solidFill>
            <a:ln w="12700">
              <a:solidFill>
                <a:srgbClr val="000000"/>
              </a:solidFill>
              <a:prstDash val="solid"/>
            </a:ln>
          </c:spPr>
          <c:invertIfNegative val="0"/>
          <c:val>
            <c:numRef>
              <c:f>'Policy Action Plan'!$D$13</c:f>
              <c:numCache>
                <c:formatCode>0%</c:formatCode>
                <c:ptCount val="1"/>
                <c:pt idx="0">
                  <c:v>0</c:v>
                </c:pt>
              </c:numCache>
            </c:numRef>
          </c:val>
          <c:extLst>
            <c:ext xmlns:c16="http://schemas.microsoft.com/office/drawing/2014/chart" uri="{C3380CC4-5D6E-409C-BE32-E72D297353CC}">
              <c16:uniqueId val="{00000002-3B79-4CCF-9B5A-D4171C30FEB0}"/>
            </c:ext>
          </c:extLst>
        </c:ser>
        <c:ser>
          <c:idx val="3"/>
          <c:order val="3"/>
          <c:tx>
            <c:strRef>
              <c:f>'Policy Action Plan'!$C$14</c:f>
              <c:strCache>
                <c:ptCount val="1"/>
                <c:pt idx="0">
                  <c:v>Was care compliant with PD2013_049 Recognition and Management of Patients who are Clinically Deteriorating </c:v>
                </c:pt>
              </c:strCache>
            </c:strRef>
          </c:tx>
          <c:spPr>
            <a:solidFill>
              <a:srgbClr val="CCFFFF"/>
            </a:solidFill>
            <a:ln w="12700">
              <a:solidFill>
                <a:srgbClr val="000000"/>
              </a:solidFill>
              <a:prstDash val="solid"/>
            </a:ln>
          </c:spPr>
          <c:invertIfNegative val="0"/>
          <c:val>
            <c:numRef>
              <c:f>'Policy Action Plan'!$D$14</c:f>
              <c:numCache>
                <c:formatCode>0%</c:formatCode>
                <c:ptCount val="1"/>
                <c:pt idx="0">
                  <c:v>0</c:v>
                </c:pt>
              </c:numCache>
            </c:numRef>
          </c:val>
          <c:extLst>
            <c:ext xmlns:c16="http://schemas.microsoft.com/office/drawing/2014/chart" uri="{C3380CC4-5D6E-409C-BE32-E72D297353CC}">
              <c16:uniqueId val="{00000003-3B79-4CCF-9B5A-D4171C30FEB0}"/>
            </c:ext>
          </c:extLst>
        </c:ser>
        <c:ser>
          <c:idx val="4"/>
          <c:order val="4"/>
          <c:tx>
            <c:strRef>
              <c:f>'Policy Action Plan'!$C$15</c:f>
              <c:strCache>
                <c:ptCount val="1"/>
                <c:pt idx="0">
                  <c:v>Was care compliant with PD2009_060 Clinical Handover - Standard Key Principles </c:v>
                </c:pt>
              </c:strCache>
            </c:strRef>
          </c:tx>
          <c:invertIfNegative val="0"/>
          <c:val>
            <c:numRef>
              <c:f>'Policy Action Plan'!$D$15</c:f>
              <c:numCache>
                <c:formatCode>0%</c:formatCode>
                <c:ptCount val="1"/>
                <c:pt idx="0">
                  <c:v>0</c:v>
                </c:pt>
              </c:numCache>
            </c:numRef>
          </c:val>
          <c:extLst>
            <c:ext xmlns:c16="http://schemas.microsoft.com/office/drawing/2014/chart" uri="{C3380CC4-5D6E-409C-BE32-E72D297353CC}">
              <c16:uniqueId val="{00000004-3B79-4CCF-9B5A-D4171C30FEB0}"/>
            </c:ext>
          </c:extLst>
        </c:ser>
        <c:ser>
          <c:idx val="5"/>
          <c:order val="5"/>
          <c:tx>
            <c:strRef>
              <c:f>'Policy Action Plan'!$C$16</c:f>
              <c:strCache>
                <c:ptCount val="1"/>
                <c:pt idx="0">
                  <c:v>Was discharge compliant with PD2014_025 Departure of Emergency Department Patients </c:v>
                </c:pt>
              </c:strCache>
            </c:strRef>
          </c:tx>
          <c:invertIfNegative val="0"/>
          <c:val>
            <c:numRef>
              <c:f>'Policy Action Plan'!$D$16</c:f>
              <c:numCache>
                <c:formatCode>0%</c:formatCode>
                <c:ptCount val="1"/>
                <c:pt idx="0">
                  <c:v>0</c:v>
                </c:pt>
              </c:numCache>
            </c:numRef>
          </c:val>
          <c:extLst>
            <c:ext xmlns:c16="http://schemas.microsoft.com/office/drawing/2014/chart" uri="{C3380CC4-5D6E-409C-BE32-E72D297353CC}">
              <c16:uniqueId val="{00000005-3B79-4CCF-9B5A-D4171C30FEB0}"/>
            </c:ext>
          </c:extLst>
        </c:ser>
        <c:dLbls>
          <c:showLegendKey val="0"/>
          <c:showVal val="0"/>
          <c:showCatName val="0"/>
          <c:showSerName val="0"/>
          <c:showPercent val="0"/>
          <c:showBubbleSize val="0"/>
        </c:dLbls>
        <c:gapWidth val="10"/>
        <c:axId val="140209536"/>
        <c:axId val="140227712"/>
      </c:barChart>
      <c:dateAx>
        <c:axId val="140209536"/>
        <c:scaling>
          <c:orientation val="minMax"/>
        </c:scaling>
        <c:delete val="0"/>
        <c:axPos val="b"/>
        <c:majorGridlines>
          <c:spPr>
            <a:ln w="3175">
              <a:solidFill>
                <a:srgbClr val="000000"/>
              </a:solidFill>
              <a:prstDash val="solid"/>
            </a:ln>
          </c:spPr>
        </c:majorGridlines>
        <c:numFmt formatCode="mmm\-yy" sourceLinked="0"/>
        <c:majorTickMark val="out"/>
        <c:minorTickMark val="none"/>
        <c:tickLblPos val="nextTo"/>
        <c:spPr>
          <a:ln w="3175">
            <a:solidFill>
              <a:srgbClr val="0000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40227712"/>
        <c:crosses val="autoZero"/>
        <c:auto val="1"/>
        <c:lblOffset val="100"/>
        <c:baseTimeUnit val="days"/>
        <c:majorUnit val="1"/>
        <c:majorTimeUnit val="days"/>
        <c:minorUnit val="1"/>
        <c:minorTimeUnit val="days"/>
      </c:dateAx>
      <c:valAx>
        <c:axId val="14022771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209536"/>
        <c:crosses val="autoZero"/>
        <c:crossBetween val="between"/>
        <c:majorUnit val="0.1"/>
      </c:valAx>
      <c:spPr>
        <a:solidFill>
          <a:srgbClr val="FFFFFF"/>
        </a:solidFill>
        <a:ln w="3175">
          <a:solidFill>
            <a:srgbClr val="000000"/>
          </a:solidFill>
          <a:prstDash val="solid"/>
        </a:ln>
      </c:spPr>
    </c:plotArea>
    <c:legend>
      <c:legendPos val="b"/>
      <c:layout>
        <c:manualLayout>
          <c:xMode val="edge"/>
          <c:yMode val="edge"/>
          <c:x val="1.3190436933223412E-2"/>
          <c:y val="0.73357753638459444"/>
          <c:w val="0.91066118796156259"/>
          <c:h val="0.238206538051356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0.24000000000000002" l="0.2" r="0.2" t="0.31000000000000005" header="0.2" footer="0.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Trauma!$B$3</c:f>
          <c:strCache>
            <c:ptCount val="1"/>
            <c:pt idx="0">
              <c:v>Trauma</c:v>
            </c:pt>
          </c:strCache>
        </c:strRef>
      </c:tx>
      <c:layout>
        <c:manualLayout>
          <c:xMode val="edge"/>
          <c:yMode val="edge"/>
          <c:x val="0.40395730418281395"/>
          <c:y val="2.5547445255474456E-2"/>
        </c:manualLayout>
      </c:layout>
      <c:overlay val="0"/>
      <c:spPr>
        <a:noFill/>
        <a:ln w="25400">
          <a:noFill/>
        </a:ln>
      </c:spPr>
      <c:txPr>
        <a:bodyPr/>
        <a:lstStyle/>
        <a:p>
          <a:pPr>
            <a:defRPr sz="2600" b="1"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3586171611807794E-2"/>
          <c:y val="0.14841866781034713"/>
          <c:w val="0.89859887779800762"/>
          <c:h val="0.49270131527205385"/>
        </c:manualLayout>
      </c:layout>
      <c:barChart>
        <c:barDir val="col"/>
        <c:grouping val="clustered"/>
        <c:varyColors val="0"/>
        <c:ser>
          <c:idx val="0"/>
          <c:order val="0"/>
          <c:tx>
            <c:strRef>
              <c:f>'Trauma Action Plan'!$C$11</c:f>
              <c:strCache>
                <c:ptCount val="1"/>
                <c:pt idx="0">
                  <c:v>Did the patient arrive by private car?</c:v>
                </c:pt>
              </c:strCache>
            </c:strRef>
          </c:tx>
          <c:spPr>
            <a:solidFill>
              <a:srgbClr val="9999FF"/>
            </a:solidFill>
            <a:ln w="12700">
              <a:solidFill>
                <a:srgbClr val="000000"/>
              </a:solidFill>
              <a:prstDash val="solid"/>
            </a:ln>
          </c:spPr>
          <c:invertIfNegative val="0"/>
          <c:cat>
            <c:numRef>
              <c:f>'Trauma Action Plan'!$G$6:$J$6</c:f>
              <c:numCache>
                <c:formatCode>mmm\-yy</c:formatCode>
                <c:ptCount val="4"/>
                <c:pt idx="0">
                  <c:v>0</c:v>
                </c:pt>
              </c:numCache>
            </c:numRef>
          </c:cat>
          <c:val>
            <c:numRef>
              <c:f>'Trauma Action Plan'!$D$11</c:f>
              <c:numCache>
                <c:formatCode>0%</c:formatCode>
                <c:ptCount val="1"/>
                <c:pt idx="0">
                  <c:v>0</c:v>
                </c:pt>
              </c:numCache>
            </c:numRef>
          </c:val>
          <c:extLst>
            <c:ext xmlns:c16="http://schemas.microsoft.com/office/drawing/2014/chart" uri="{C3380CC4-5D6E-409C-BE32-E72D297353CC}">
              <c16:uniqueId val="{00000000-099B-4F32-96F0-E8DAC2DE366A}"/>
            </c:ext>
          </c:extLst>
        </c:ser>
        <c:ser>
          <c:idx val="1"/>
          <c:order val="1"/>
          <c:tx>
            <c:strRef>
              <c:f>'Trauma Action Plan'!$C$12</c:f>
              <c:strCache>
                <c:ptCount val="1"/>
                <c:pt idx="0">
                  <c:v>Was this a T1 issue?</c:v>
                </c:pt>
              </c:strCache>
            </c:strRef>
          </c:tx>
          <c:spPr>
            <a:solidFill>
              <a:srgbClr val="993366"/>
            </a:solidFill>
            <a:ln w="12700">
              <a:solidFill>
                <a:srgbClr val="000000"/>
              </a:solidFill>
              <a:prstDash val="solid"/>
            </a:ln>
          </c:spPr>
          <c:invertIfNegative val="0"/>
          <c:val>
            <c:numRef>
              <c:f>'Trauma Action Plan'!$D$12</c:f>
              <c:numCache>
                <c:formatCode>0%</c:formatCode>
                <c:ptCount val="1"/>
                <c:pt idx="0">
                  <c:v>0</c:v>
                </c:pt>
              </c:numCache>
            </c:numRef>
          </c:val>
          <c:extLst>
            <c:ext xmlns:c16="http://schemas.microsoft.com/office/drawing/2014/chart" uri="{C3380CC4-5D6E-409C-BE32-E72D297353CC}">
              <c16:uniqueId val="{00000001-099B-4F32-96F0-E8DAC2DE366A}"/>
            </c:ext>
          </c:extLst>
        </c:ser>
        <c:ser>
          <c:idx val="2"/>
          <c:order val="2"/>
          <c:tx>
            <c:strRef>
              <c:f>'Trauma Action Plan'!$C$13</c:f>
              <c:strCache>
                <c:ptCount val="1"/>
                <c:pt idx="0">
                  <c:v>Is Triage appropriate?</c:v>
                </c:pt>
              </c:strCache>
            </c:strRef>
          </c:tx>
          <c:spPr>
            <a:solidFill>
              <a:srgbClr val="FFFFCC"/>
            </a:solidFill>
            <a:ln w="12700">
              <a:solidFill>
                <a:srgbClr val="000000"/>
              </a:solidFill>
              <a:prstDash val="solid"/>
            </a:ln>
          </c:spPr>
          <c:invertIfNegative val="0"/>
          <c:val>
            <c:numRef>
              <c:f>'Trauma Action Plan'!$D$13</c:f>
              <c:numCache>
                <c:formatCode>0%</c:formatCode>
                <c:ptCount val="1"/>
                <c:pt idx="0">
                  <c:v>0</c:v>
                </c:pt>
              </c:numCache>
            </c:numRef>
          </c:val>
          <c:extLst>
            <c:ext xmlns:c16="http://schemas.microsoft.com/office/drawing/2014/chart" uri="{C3380CC4-5D6E-409C-BE32-E72D297353CC}">
              <c16:uniqueId val="{00000002-099B-4F32-96F0-E8DAC2DE366A}"/>
            </c:ext>
          </c:extLst>
        </c:ser>
        <c:ser>
          <c:idx val="3"/>
          <c:order val="3"/>
          <c:tx>
            <c:strRef>
              <c:f>'Trauma Action Plan'!$C$14</c:f>
              <c:strCache>
                <c:ptCount val="1"/>
                <c:pt idx="0">
                  <c:v>Was the patient seen with benchmark time?</c:v>
                </c:pt>
              </c:strCache>
            </c:strRef>
          </c:tx>
          <c:spPr>
            <a:solidFill>
              <a:srgbClr val="CCFFFF"/>
            </a:solidFill>
            <a:ln w="12700">
              <a:solidFill>
                <a:srgbClr val="000000"/>
              </a:solidFill>
              <a:prstDash val="solid"/>
            </a:ln>
          </c:spPr>
          <c:invertIfNegative val="0"/>
          <c:val>
            <c:numRef>
              <c:f>'Trauma Action Plan'!$D$14</c:f>
              <c:numCache>
                <c:formatCode>0%</c:formatCode>
                <c:ptCount val="1"/>
                <c:pt idx="0">
                  <c:v>0</c:v>
                </c:pt>
              </c:numCache>
            </c:numRef>
          </c:val>
          <c:extLst>
            <c:ext xmlns:c16="http://schemas.microsoft.com/office/drawing/2014/chart" uri="{C3380CC4-5D6E-409C-BE32-E72D297353CC}">
              <c16:uniqueId val="{00000003-099B-4F32-96F0-E8DAC2DE366A}"/>
            </c:ext>
          </c:extLst>
        </c:ser>
        <c:ser>
          <c:idx val="4"/>
          <c:order val="4"/>
          <c:tx>
            <c:strRef>
              <c:f>'Trauma Action Plan'!$C$15</c:f>
              <c:strCache>
                <c:ptCount val="1"/>
                <c:pt idx="0">
                  <c:v>Was a full set of observations completed?</c:v>
                </c:pt>
              </c:strCache>
            </c:strRef>
          </c:tx>
          <c:spPr>
            <a:solidFill>
              <a:srgbClr val="660066"/>
            </a:solidFill>
            <a:ln w="12700">
              <a:solidFill>
                <a:srgbClr val="000000"/>
              </a:solidFill>
              <a:prstDash val="solid"/>
            </a:ln>
          </c:spPr>
          <c:invertIfNegative val="0"/>
          <c:val>
            <c:numRef>
              <c:f>'Trauma Action Plan'!$D$15</c:f>
              <c:numCache>
                <c:formatCode>0%</c:formatCode>
                <c:ptCount val="1"/>
                <c:pt idx="0">
                  <c:v>0</c:v>
                </c:pt>
              </c:numCache>
            </c:numRef>
          </c:val>
          <c:extLst>
            <c:ext xmlns:c16="http://schemas.microsoft.com/office/drawing/2014/chart" uri="{C3380CC4-5D6E-409C-BE32-E72D297353CC}">
              <c16:uniqueId val="{00000004-099B-4F32-96F0-E8DAC2DE366A}"/>
            </c:ext>
          </c:extLst>
        </c:ser>
        <c:ser>
          <c:idx val="5"/>
          <c:order val="5"/>
          <c:tx>
            <c:strRef>
              <c:f>'Trauma Action Plan'!$C$16</c:f>
              <c:strCache>
                <c:ptCount val="1"/>
                <c:pt idx="0">
                  <c:v>Was GCS recorded?</c:v>
                </c:pt>
              </c:strCache>
            </c:strRef>
          </c:tx>
          <c:spPr>
            <a:solidFill>
              <a:srgbClr val="FF8080"/>
            </a:solidFill>
            <a:ln w="12700">
              <a:solidFill>
                <a:srgbClr val="000000"/>
              </a:solidFill>
              <a:prstDash val="solid"/>
            </a:ln>
          </c:spPr>
          <c:invertIfNegative val="0"/>
          <c:val>
            <c:numRef>
              <c:f>'Trauma Action Plan'!$D$16</c:f>
              <c:numCache>
                <c:formatCode>0%</c:formatCode>
                <c:ptCount val="1"/>
                <c:pt idx="0">
                  <c:v>0</c:v>
                </c:pt>
              </c:numCache>
            </c:numRef>
          </c:val>
          <c:extLst>
            <c:ext xmlns:c16="http://schemas.microsoft.com/office/drawing/2014/chart" uri="{C3380CC4-5D6E-409C-BE32-E72D297353CC}">
              <c16:uniqueId val="{00000005-099B-4F32-96F0-E8DAC2DE366A}"/>
            </c:ext>
          </c:extLst>
        </c:ser>
        <c:ser>
          <c:idx val="6"/>
          <c:order val="6"/>
          <c:tx>
            <c:strRef>
              <c:f>'Trauma Action Plan'!$C$17</c:f>
              <c:strCache>
                <c:ptCount val="1"/>
                <c:pt idx="0">
                  <c:v>Primary Survey documented?</c:v>
                </c:pt>
              </c:strCache>
            </c:strRef>
          </c:tx>
          <c:spPr>
            <a:solidFill>
              <a:srgbClr val="0066CC"/>
            </a:solidFill>
            <a:ln w="12700">
              <a:solidFill>
                <a:srgbClr val="000000"/>
              </a:solidFill>
              <a:prstDash val="solid"/>
            </a:ln>
          </c:spPr>
          <c:invertIfNegative val="0"/>
          <c:val>
            <c:numRef>
              <c:f>'Trauma Action Plan'!$D$17</c:f>
              <c:numCache>
                <c:formatCode>0%</c:formatCode>
                <c:ptCount val="1"/>
                <c:pt idx="0">
                  <c:v>0</c:v>
                </c:pt>
              </c:numCache>
            </c:numRef>
          </c:val>
          <c:extLst>
            <c:ext xmlns:c16="http://schemas.microsoft.com/office/drawing/2014/chart" uri="{C3380CC4-5D6E-409C-BE32-E72D297353CC}">
              <c16:uniqueId val="{00000006-099B-4F32-96F0-E8DAC2DE366A}"/>
            </c:ext>
          </c:extLst>
        </c:ser>
        <c:ser>
          <c:idx val="7"/>
          <c:order val="7"/>
          <c:tx>
            <c:strRef>
              <c:f>'Trauma Action Plan'!$C$18</c:f>
              <c:strCache>
                <c:ptCount val="1"/>
                <c:pt idx="0">
                  <c:v>Secondary Survey documented?</c:v>
                </c:pt>
              </c:strCache>
            </c:strRef>
          </c:tx>
          <c:spPr>
            <a:solidFill>
              <a:srgbClr val="CCCCFF"/>
            </a:solidFill>
            <a:ln w="12700">
              <a:solidFill>
                <a:srgbClr val="000000"/>
              </a:solidFill>
              <a:prstDash val="solid"/>
            </a:ln>
          </c:spPr>
          <c:invertIfNegative val="0"/>
          <c:val>
            <c:numRef>
              <c:f>'Trauma Action Plan'!$D$18</c:f>
              <c:numCache>
                <c:formatCode>0%</c:formatCode>
                <c:ptCount val="1"/>
                <c:pt idx="0">
                  <c:v>0</c:v>
                </c:pt>
              </c:numCache>
            </c:numRef>
          </c:val>
          <c:extLst>
            <c:ext xmlns:c16="http://schemas.microsoft.com/office/drawing/2014/chart" uri="{C3380CC4-5D6E-409C-BE32-E72D297353CC}">
              <c16:uniqueId val="{00000007-099B-4F32-96F0-E8DAC2DE366A}"/>
            </c:ext>
          </c:extLst>
        </c:ser>
        <c:ser>
          <c:idx val="8"/>
          <c:order val="8"/>
          <c:tx>
            <c:strRef>
              <c:f>'Trauma Action Plan'!$C$19</c:f>
              <c:strCache>
                <c:ptCount val="1"/>
                <c:pt idx="0">
                  <c:v>Was a Trauma Series required?</c:v>
                </c:pt>
              </c:strCache>
            </c:strRef>
          </c:tx>
          <c:spPr>
            <a:solidFill>
              <a:srgbClr val="000080"/>
            </a:solidFill>
            <a:ln w="12700">
              <a:solidFill>
                <a:srgbClr val="000000"/>
              </a:solidFill>
              <a:prstDash val="solid"/>
            </a:ln>
          </c:spPr>
          <c:invertIfNegative val="0"/>
          <c:val>
            <c:numRef>
              <c:f>'Trauma Action Plan'!$D$19</c:f>
              <c:numCache>
                <c:formatCode>0%</c:formatCode>
                <c:ptCount val="1"/>
                <c:pt idx="0">
                  <c:v>0</c:v>
                </c:pt>
              </c:numCache>
            </c:numRef>
          </c:val>
          <c:extLst>
            <c:ext xmlns:c16="http://schemas.microsoft.com/office/drawing/2014/chart" uri="{C3380CC4-5D6E-409C-BE32-E72D297353CC}">
              <c16:uniqueId val="{00000008-099B-4F32-96F0-E8DAC2DE366A}"/>
            </c:ext>
          </c:extLst>
        </c:ser>
        <c:ser>
          <c:idx val="9"/>
          <c:order val="9"/>
          <c:tx>
            <c:strRef>
              <c:f>'Trauma Action Plan'!$C$20</c:f>
              <c:strCache>
                <c:ptCount val="1"/>
                <c:pt idx="0">
                  <c:v>If Trauma Series required was it completed?</c:v>
                </c:pt>
              </c:strCache>
            </c:strRef>
          </c:tx>
          <c:spPr>
            <a:solidFill>
              <a:srgbClr val="FF00FF"/>
            </a:solidFill>
            <a:ln w="12700">
              <a:solidFill>
                <a:srgbClr val="000000"/>
              </a:solidFill>
              <a:prstDash val="solid"/>
            </a:ln>
          </c:spPr>
          <c:invertIfNegative val="0"/>
          <c:val>
            <c:numRef>
              <c:f>'Trauma Action Plan'!$D$20</c:f>
              <c:numCache>
                <c:formatCode>0%</c:formatCode>
                <c:ptCount val="1"/>
                <c:pt idx="0">
                  <c:v>0</c:v>
                </c:pt>
              </c:numCache>
            </c:numRef>
          </c:val>
          <c:extLst>
            <c:ext xmlns:c16="http://schemas.microsoft.com/office/drawing/2014/chart" uri="{C3380CC4-5D6E-409C-BE32-E72D297353CC}">
              <c16:uniqueId val="{00000009-099B-4F32-96F0-E8DAC2DE366A}"/>
            </c:ext>
          </c:extLst>
        </c:ser>
        <c:ser>
          <c:idx val="10"/>
          <c:order val="10"/>
          <c:tx>
            <c:strRef>
              <c:f>'Trauma Action Plan'!$C$21</c:f>
              <c:strCache>
                <c:ptCount val="1"/>
                <c:pt idx="0">
                  <c:v>Was the Trauma phone contacted?</c:v>
                </c:pt>
              </c:strCache>
            </c:strRef>
          </c:tx>
          <c:spPr>
            <a:solidFill>
              <a:srgbClr val="FFFF00"/>
            </a:solidFill>
            <a:ln w="12700">
              <a:solidFill>
                <a:srgbClr val="000000"/>
              </a:solidFill>
              <a:prstDash val="solid"/>
            </a:ln>
          </c:spPr>
          <c:invertIfNegative val="0"/>
          <c:val>
            <c:numRef>
              <c:f>'Trauma Action Plan'!$D$21</c:f>
              <c:numCache>
                <c:formatCode>0%</c:formatCode>
                <c:ptCount val="1"/>
                <c:pt idx="0">
                  <c:v>0</c:v>
                </c:pt>
              </c:numCache>
            </c:numRef>
          </c:val>
          <c:extLst>
            <c:ext xmlns:c16="http://schemas.microsoft.com/office/drawing/2014/chart" uri="{C3380CC4-5D6E-409C-BE32-E72D297353CC}">
              <c16:uniqueId val="{0000000A-099B-4F32-96F0-E8DAC2DE366A}"/>
            </c:ext>
          </c:extLst>
        </c:ser>
        <c:ser>
          <c:idx val="11"/>
          <c:order val="11"/>
          <c:tx>
            <c:strRef>
              <c:f>'Trauma Action Plan'!$C$22</c:f>
              <c:strCache>
                <c:ptCount val="1"/>
                <c:pt idx="0">
                  <c:v>Was the patient discharged home?</c:v>
                </c:pt>
              </c:strCache>
            </c:strRef>
          </c:tx>
          <c:spPr>
            <a:solidFill>
              <a:srgbClr val="00FFFF"/>
            </a:solidFill>
            <a:ln w="12700">
              <a:solidFill>
                <a:srgbClr val="000000"/>
              </a:solidFill>
              <a:prstDash val="solid"/>
            </a:ln>
          </c:spPr>
          <c:invertIfNegative val="0"/>
          <c:val>
            <c:numRef>
              <c:f>'Trauma Action Plan'!$D$22</c:f>
              <c:numCache>
                <c:formatCode>0%</c:formatCode>
                <c:ptCount val="1"/>
                <c:pt idx="0">
                  <c:v>0</c:v>
                </c:pt>
              </c:numCache>
            </c:numRef>
          </c:val>
          <c:extLst>
            <c:ext xmlns:c16="http://schemas.microsoft.com/office/drawing/2014/chart" uri="{C3380CC4-5D6E-409C-BE32-E72D297353CC}">
              <c16:uniqueId val="{0000000B-099B-4F32-96F0-E8DAC2DE366A}"/>
            </c:ext>
          </c:extLst>
        </c:ser>
        <c:ser>
          <c:idx val="12"/>
          <c:order val="12"/>
          <c:tx>
            <c:strRef>
              <c:f>'Trauma Action Plan'!$C$23</c:f>
              <c:strCache>
                <c:ptCount val="1"/>
                <c:pt idx="0">
                  <c:v>Was the patient transferred?</c:v>
                </c:pt>
              </c:strCache>
            </c:strRef>
          </c:tx>
          <c:spPr>
            <a:solidFill>
              <a:srgbClr val="800080"/>
            </a:solidFill>
            <a:ln w="12700">
              <a:solidFill>
                <a:srgbClr val="000000"/>
              </a:solidFill>
              <a:prstDash val="solid"/>
            </a:ln>
          </c:spPr>
          <c:invertIfNegative val="0"/>
          <c:val>
            <c:numRef>
              <c:f>'Trauma Action Plan'!$D$23</c:f>
              <c:numCache>
                <c:formatCode>0%</c:formatCode>
                <c:ptCount val="1"/>
                <c:pt idx="0">
                  <c:v>0</c:v>
                </c:pt>
              </c:numCache>
            </c:numRef>
          </c:val>
          <c:extLst>
            <c:ext xmlns:c16="http://schemas.microsoft.com/office/drawing/2014/chart" uri="{C3380CC4-5D6E-409C-BE32-E72D297353CC}">
              <c16:uniqueId val="{0000000C-099B-4F32-96F0-E8DAC2DE366A}"/>
            </c:ext>
          </c:extLst>
        </c:ser>
        <c:ser>
          <c:idx val="13"/>
          <c:order val="13"/>
          <c:tx>
            <c:strRef>
              <c:f>'Trauma Action Plan'!$C$24</c:f>
              <c:strCache>
                <c:ptCount val="1"/>
                <c:pt idx="0">
                  <c:v>If transferred was the transfer appropriate?</c:v>
                </c:pt>
              </c:strCache>
            </c:strRef>
          </c:tx>
          <c:spPr>
            <a:solidFill>
              <a:srgbClr val="800000"/>
            </a:solidFill>
            <a:ln w="12700">
              <a:solidFill>
                <a:srgbClr val="000000"/>
              </a:solidFill>
              <a:prstDash val="solid"/>
            </a:ln>
          </c:spPr>
          <c:invertIfNegative val="0"/>
          <c:val>
            <c:numRef>
              <c:f>'Trauma Action Plan'!$D$24</c:f>
              <c:numCache>
                <c:formatCode>0%</c:formatCode>
                <c:ptCount val="1"/>
                <c:pt idx="0">
                  <c:v>0</c:v>
                </c:pt>
              </c:numCache>
            </c:numRef>
          </c:val>
          <c:extLst>
            <c:ext xmlns:c16="http://schemas.microsoft.com/office/drawing/2014/chart" uri="{C3380CC4-5D6E-409C-BE32-E72D297353CC}">
              <c16:uniqueId val="{0000000D-099B-4F32-96F0-E8DAC2DE366A}"/>
            </c:ext>
          </c:extLst>
        </c:ser>
        <c:ser>
          <c:idx val="14"/>
          <c:order val="14"/>
          <c:tx>
            <c:strRef>
              <c:f>'Trauma Action Plan'!$C$25</c:f>
              <c:strCache>
                <c:ptCount val="1"/>
                <c:pt idx="0">
                  <c:v>Were alcohol and/or drugs involved in the incident?</c:v>
                </c:pt>
              </c:strCache>
            </c:strRef>
          </c:tx>
          <c:invertIfNegative val="0"/>
          <c:val>
            <c:numRef>
              <c:f>'Trauma Action Plan'!$D$25</c:f>
              <c:numCache>
                <c:formatCode>0%</c:formatCode>
                <c:ptCount val="1"/>
                <c:pt idx="0">
                  <c:v>0</c:v>
                </c:pt>
              </c:numCache>
            </c:numRef>
          </c:val>
          <c:extLst>
            <c:ext xmlns:c16="http://schemas.microsoft.com/office/drawing/2014/chart" uri="{C3380CC4-5D6E-409C-BE32-E72D297353CC}">
              <c16:uniqueId val="{0000000E-099B-4F32-96F0-E8DAC2DE366A}"/>
            </c:ext>
          </c:extLst>
        </c:ser>
        <c:dLbls>
          <c:showLegendKey val="0"/>
          <c:showVal val="0"/>
          <c:showCatName val="0"/>
          <c:showSerName val="0"/>
          <c:showPercent val="0"/>
          <c:showBubbleSize val="0"/>
        </c:dLbls>
        <c:gapWidth val="10"/>
        <c:axId val="140817536"/>
        <c:axId val="140819072"/>
      </c:barChart>
      <c:dateAx>
        <c:axId val="140817536"/>
        <c:scaling>
          <c:orientation val="minMax"/>
        </c:scaling>
        <c:delete val="0"/>
        <c:axPos val="b"/>
        <c:majorGridlines>
          <c:spPr>
            <a:ln w="3175">
              <a:solidFill>
                <a:srgbClr val="000000"/>
              </a:solidFill>
              <a:prstDash val="solid"/>
            </a:ln>
          </c:spPr>
        </c:majorGridlines>
        <c:numFmt formatCode="mmm\-yy" sourceLinked="0"/>
        <c:majorTickMark val="out"/>
        <c:minorTickMark val="none"/>
        <c:tickLblPos val="nextTo"/>
        <c:spPr>
          <a:ln w="3175">
            <a:solidFill>
              <a:srgbClr val="000000"/>
            </a:solidFill>
            <a:prstDash val="solid"/>
          </a:ln>
        </c:spPr>
        <c:txPr>
          <a:bodyPr rot="0" vert="horz"/>
          <a:lstStyle/>
          <a:p>
            <a:pPr>
              <a:defRPr sz="2325" b="0" i="0" u="none" strike="noStrike" baseline="0">
                <a:solidFill>
                  <a:srgbClr val="000000"/>
                </a:solidFill>
                <a:latin typeface="Arial"/>
                <a:ea typeface="Arial"/>
                <a:cs typeface="Arial"/>
              </a:defRPr>
            </a:pPr>
            <a:endParaRPr lang="en-US"/>
          </a:p>
        </c:txPr>
        <c:crossAx val="140819072"/>
        <c:crosses val="autoZero"/>
        <c:auto val="1"/>
        <c:lblOffset val="100"/>
        <c:baseTimeUnit val="days"/>
        <c:majorUnit val="1"/>
        <c:majorTimeUnit val="days"/>
        <c:minorUnit val="1"/>
        <c:minorTimeUnit val="days"/>
      </c:dateAx>
      <c:valAx>
        <c:axId val="140819072"/>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40817536"/>
        <c:crosses val="autoZero"/>
        <c:crossBetween val="between"/>
        <c:majorUnit val="0.1"/>
      </c:valAx>
      <c:spPr>
        <a:solidFill>
          <a:srgbClr val="FFFFFF"/>
        </a:solidFill>
        <a:ln w="3175">
          <a:solidFill>
            <a:srgbClr val="000000"/>
          </a:solidFill>
          <a:prstDash val="solid"/>
        </a:ln>
      </c:spPr>
    </c:plotArea>
    <c:legend>
      <c:legendPos val="b"/>
      <c:layout>
        <c:manualLayout>
          <c:xMode val="edge"/>
          <c:yMode val="edge"/>
          <c:x val="1.3190436933223412E-2"/>
          <c:y val="0.73357753638459444"/>
          <c:w val="0.7184625870653224"/>
          <c:h val="0.1287685754609141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2325" b="0" i="0" u="none" strike="noStrike" baseline="0">
          <a:solidFill>
            <a:srgbClr val="000000"/>
          </a:solidFill>
          <a:latin typeface="Arial"/>
          <a:ea typeface="Arial"/>
          <a:cs typeface="Arial"/>
        </a:defRPr>
      </a:pPr>
      <a:endParaRPr lang="en-US"/>
    </a:p>
  </c:txPr>
  <c:printSettings>
    <c:headerFooter alignWithMargins="0"/>
    <c:pageMargins b="0.24000000000000002" l="0.2" r="0.2" t="0.31000000000000005" header="0.2" footer="0.2"/>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12244897959186"/>
          <c:y val="0.16080953891434008"/>
          <c:w val="0.83673469387755117"/>
          <c:h val="0.56230090428325541"/>
        </c:manualLayout>
      </c:layout>
      <c:barChart>
        <c:barDir val="col"/>
        <c:grouping val="clustered"/>
        <c:varyColors val="0"/>
        <c:ser>
          <c:idx val="0"/>
          <c:order val="0"/>
          <c:tx>
            <c:strRef>
              <c:f>Summary!$C$10</c:f>
              <c:strCache>
                <c:ptCount val="1"/>
                <c:pt idx="0">
                  <c:v>ED Triage</c:v>
                </c:pt>
              </c:strCache>
            </c:strRef>
          </c:tx>
          <c:spPr>
            <a:solidFill>
              <a:srgbClr val="9999FF"/>
            </a:solidFill>
            <a:ln w="12700">
              <a:solidFill>
                <a:srgbClr val="000000"/>
              </a:solidFill>
              <a:prstDash val="solid"/>
            </a:ln>
          </c:spPr>
          <c:invertIfNegative val="0"/>
          <c:cat>
            <c:numRef>
              <c:f>Summary!$H$6</c:f>
              <c:numCache>
                <c:formatCode>mmm\-yy</c:formatCode>
                <c:ptCount val="1"/>
                <c:pt idx="0">
                  <c:v>0</c:v>
                </c:pt>
              </c:numCache>
            </c:numRef>
          </c:cat>
          <c:val>
            <c:numRef>
              <c:f>Summary!$D$10</c:f>
              <c:numCache>
                <c:formatCode>0%</c:formatCode>
                <c:ptCount val="1"/>
                <c:pt idx="0">
                  <c:v>0</c:v>
                </c:pt>
              </c:numCache>
            </c:numRef>
          </c:val>
          <c:extLst>
            <c:ext xmlns:c16="http://schemas.microsoft.com/office/drawing/2014/chart" uri="{C3380CC4-5D6E-409C-BE32-E72D297353CC}">
              <c16:uniqueId val="{00000000-D813-427F-AB8A-72F1BD109DA8}"/>
            </c:ext>
          </c:extLst>
        </c:ser>
        <c:ser>
          <c:idx val="1"/>
          <c:order val="1"/>
          <c:tx>
            <c:strRef>
              <c:f>Summary!$C$11</c:f>
              <c:strCache>
                <c:ptCount val="1"/>
                <c:pt idx="0">
                  <c:v>ED Treatment</c:v>
                </c:pt>
              </c:strCache>
            </c:strRef>
          </c:tx>
          <c:spPr>
            <a:solidFill>
              <a:srgbClr val="993366"/>
            </a:solidFill>
            <a:ln w="12700">
              <a:solidFill>
                <a:srgbClr val="000000"/>
              </a:solidFill>
              <a:prstDash val="solid"/>
            </a:ln>
          </c:spPr>
          <c:invertIfNegative val="0"/>
          <c:cat>
            <c:numRef>
              <c:f>Summary!$H$6</c:f>
              <c:numCache>
                <c:formatCode>mmm\-yy</c:formatCode>
                <c:ptCount val="1"/>
                <c:pt idx="0">
                  <c:v>0</c:v>
                </c:pt>
              </c:numCache>
            </c:numRef>
          </c:cat>
          <c:val>
            <c:numRef>
              <c:f>Summary!$D$11</c:f>
              <c:numCache>
                <c:formatCode>0%</c:formatCode>
                <c:ptCount val="1"/>
                <c:pt idx="0">
                  <c:v>0</c:v>
                </c:pt>
              </c:numCache>
            </c:numRef>
          </c:val>
          <c:extLst>
            <c:ext xmlns:c16="http://schemas.microsoft.com/office/drawing/2014/chart" uri="{C3380CC4-5D6E-409C-BE32-E72D297353CC}">
              <c16:uniqueId val="{00000001-D813-427F-AB8A-72F1BD109DA8}"/>
            </c:ext>
          </c:extLst>
        </c:ser>
        <c:ser>
          <c:idx val="2"/>
          <c:order val="2"/>
          <c:tx>
            <c:strRef>
              <c:f>Summary!$C$12</c:f>
              <c:strCache>
                <c:ptCount val="1"/>
                <c:pt idx="0">
                  <c:v>ED Discharge</c:v>
                </c:pt>
              </c:strCache>
            </c:strRef>
          </c:tx>
          <c:spPr>
            <a:solidFill>
              <a:srgbClr val="FFFFCC"/>
            </a:solidFill>
            <a:ln w="12700">
              <a:solidFill>
                <a:srgbClr val="000000"/>
              </a:solidFill>
              <a:prstDash val="solid"/>
            </a:ln>
          </c:spPr>
          <c:invertIfNegative val="0"/>
          <c:cat>
            <c:numRef>
              <c:f>Summary!$H$6</c:f>
              <c:numCache>
                <c:formatCode>mmm\-yy</c:formatCode>
                <c:ptCount val="1"/>
                <c:pt idx="0">
                  <c:v>0</c:v>
                </c:pt>
              </c:numCache>
            </c:numRef>
          </c:cat>
          <c:val>
            <c:numRef>
              <c:f>Summary!$D$12</c:f>
              <c:numCache>
                <c:formatCode>0%</c:formatCode>
                <c:ptCount val="1"/>
                <c:pt idx="0">
                  <c:v>0</c:v>
                </c:pt>
              </c:numCache>
            </c:numRef>
          </c:val>
          <c:extLst>
            <c:ext xmlns:c16="http://schemas.microsoft.com/office/drawing/2014/chart" uri="{C3380CC4-5D6E-409C-BE32-E72D297353CC}">
              <c16:uniqueId val="{00000002-D813-427F-AB8A-72F1BD109DA8}"/>
            </c:ext>
          </c:extLst>
        </c:ser>
        <c:ser>
          <c:idx val="3"/>
          <c:order val="3"/>
          <c:tx>
            <c:strRef>
              <c:f>Summary!$C$13</c:f>
              <c:strCache>
                <c:ptCount val="1"/>
                <c:pt idx="0">
                  <c:v>Policy Compliance</c:v>
                </c:pt>
              </c:strCache>
            </c:strRef>
          </c:tx>
          <c:invertIfNegative val="0"/>
          <c:val>
            <c:numRef>
              <c:f>Summary!$D$13</c:f>
              <c:numCache>
                <c:formatCode>0%</c:formatCode>
                <c:ptCount val="1"/>
                <c:pt idx="0">
                  <c:v>0</c:v>
                </c:pt>
              </c:numCache>
            </c:numRef>
          </c:val>
          <c:extLst>
            <c:ext xmlns:c16="http://schemas.microsoft.com/office/drawing/2014/chart" uri="{C3380CC4-5D6E-409C-BE32-E72D297353CC}">
              <c16:uniqueId val="{00000003-D813-427F-AB8A-72F1BD109DA8}"/>
            </c:ext>
          </c:extLst>
        </c:ser>
        <c:ser>
          <c:idx val="4"/>
          <c:order val="4"/>
          <c:tx>
            <c:strRef>
              <c:f>Summary!$C$14</c:f>
              <c:strCache>
                <c:ptCount val="1"/>
                <c:pt idx="0">
                  <c:v>Trauma</c:v>
                </c:pt>
              </c:strCache>
            </c:strRef>
          </c:tx>
          <c:invertIfNegative val="0"/>
          <c:val>
            <c:numRef>
              <c:f>Summary!$D$14</c:f>
              <c:numCache>
                <c:formatCode>0%</c:formatCode>
                <c:ptCount val="1"/>
                <c:pt idx="0">
                  <c:v>0</c:v>
                </c:pt>
              </c:numCache>
            </c:numRef>
          </c:val>
          <c:extLst>
            <c:ext xmlns:c16="http://schemas.microsoft.com/office/drawing/2014/chart" uri="{C3380CC4-5D6E-409C-BE32-E72D297353CC}">
              <c16:uniqueId val="{00000004-D813-427F-AB8A-72F1BD109DA8}"/>
            </c:ext>
          </c:extLst>
        </c:ser>
        <c:dLbls>
          <c:showLegendKey val="0"/>
          <c:showVal val="0"/>
          <c:showCatName val="0"/>
          <c:showSerName val="0"/>
          <c:showPercent val="0"/>
          <c:showBubbleSize val="0"/>
        </c:dLbls>
        <c:gapWidth val="150"/>
        <c:axId val="140993280"/>
        <c:axId val="140994816"/>
      </c:barChart>
      <c:dateAx>
        <c:axId val="140993280"/>
        <c:scaling>
          <c:orientation val="minMax"/>
        </c:scaling>
        <c:delete val="0"/>
        <c:axPos val="b"/>
        <c:numFmt formatCode="mmm\-yy" sourceLinked="0"/>
        <c:majorTickMark val="out"/>
        <c:minorTickMark val="none"/>
        <c:tickLblPos val="nextTo"/>
        <c:spPr>
          <a:ln w="3175">
            <a:solidFill>
              <a:srgbClr val="000000"/>
            </a:solidFill>
            <a:prstDash val="solid"/>
          </a:ln>
        </c:spPr>
        <c:txPr>
          <a:bodyPr rot="0" vert="horz"/>
          <a:lstStyle/>
          <a:p>
            <a:pPr>
              <a:defRPr sz="1975" b="0" i="0" u="none" strike="noStrike" baseline="0">
                <a:solidFill>
                  <a:srgbClr val="000000"/>
                </a:solidFill>
                <a:latin typeface="Arial"/>
                <a:ea typeface="Arial"/>
                <a:cs typeface="Arial"/>
              </a:defRPr>
            </a:pPr>
            <a:endParaRPr lang="en-US"/>
          </a:p>
        </c:txPr>
        <c:crossAx val="140994816"/>
        <c:crosses val="autoZero"/>
        <c:auto val="1"/>
        <c:lblOffset val="100"/>
        <c:baseTimeUnit val="days"/>
        <c:majorUnit val="1"/>
        <c:majorTimeUnit val="days"/>
        <c:minorUnit val="1"/>
        <c:minorTimeUnit val="days"/>
      </c:dateAx>
      <c:valAx>
        <c:axId val="14099481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975" b="0" i="0" u="none" strike="noStrike" baseline="0">
                <a:solidFill>
                  <a:srgbClr val="000000"/>
                </a:solidFill>
                <a:latin typeface="Arial"/>
                <a:ea typeface="Arial"/>
                <a:cs typeface="Arial"/>
              </a:defRPr>
            </a:pPr>
            <a:endParaRPr lang="en-US"/>
          </a:p>
        </c:txPr>
        <c:crossAx val="140993280"/>
        <c:crosses val="autoZero"/>
        <c:crossBetween val="between"/>
      </c:valAx>
      <c:spPr>
        <a:solidFill>
          <a:srgbClr val="C0C0C0"/>
        </a:solidFill>
        <a:ln w="12700">
          <a:solidFill>
            <a:srgbClr val="808080"/>
          </a:solidFill>
          <a:prstDash val="solid"/>
        </a:ln>
      </c:spPr>
    </c:plotArea>
    <c:legend>
      <c:legendPos val="b"/>
      <c:layout>
        <c:manualLayout>
          <c:xMode val="edge"/>
          <c:yMode val="edge"/>
          <c:x val="0.14285718387298221"/>
          <c:y val="0.80404764100972992"/>
          <c:w val="0.79788877803218983"/>
          <c:h val="3.4021897422566574E-2"/>
        </c:manualLayout>
      </c:layout>
      <c:overlay val="0"/>
      <c:spPr>
        <a:solidFill>
          <a:srgbClr val="FFFFFF"/>
        </a:solidFill>
        <a:ln w="3175">
          <a:solidFill>
            <a:srgbClr val="000000"/>
          </a:solidFill>
          <a:prstDash val="solid"/>
        </a:ln>
      </c:spPr>
      <c:txPr>
        <a:bodyPr/>
        <a:lstStyle/>
        <a:p>
          <a:pPr>
            <a:defRPr sz="163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9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9.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0</xdr:row>
      <xdr:rowOff>104775</xdr:rowOff>
    </xdr:from>
    <xdr:to>
      <xdr:col>4</xdr:col>
      <xdr:colOff>190500</xdr:colOff>
      <xdr:row>1</xdr:row>
      <xdr:rowOff>19050</xdr:rowOff>
    </xdr:to>
    <xdr:pic>
      <xdr:nvPicPr>
        <xdr:cNvPr id="1026" name="Picture 4">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7225" y="104775"/>
          <a:ext cx="2085975"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4</xdr:col>
      <xdr:colOff>536273</xdr:colOff>
      <xdr:row>0</xdr:row>
      <xdr:rowOff>78873</xdr:rowOff>
    </xdr:from>
    <xdr:ext cx="3594702"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3088973" y="78873"/>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xdr:col>
      <xdr:colOff>228600</xdr:colOff>
      <xdr:row>3</xdr:row>
      <xdr:rowOff>57150</xdr:rowOff>
    </xdr:from>
    <xdr:to>
      <xdr:col>20</xdr:col>
      <xdr:colOff>200025</xdr:colOff>
      <xdr:row>51</xdr:row>
      <xdr:rowOff>114300</xdr:rowOff>
    </xdr:to>
    <xdr:graphicFrame macro="">
      <xdr:nvGraphicFramePr>
        <xdr:cNvPr id="51203" name="Chart 1">
          <a:extLst>
            <a:ext uri="{FF2B5EF4-FFF2-40B4-BE49-F238E27FC236}">
              <a16:creationId xmlns:a16="http://schemas.microsoft.com/office/drawing/2014/main" id="{00000000-0008-0000-0900-000003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xdr:row>
      <xdr:rowOff>0</xdr:rowOff>
    </xdr:from>
    <xdr:to>
      <xdr:col>5</xdr:col>
      <xdr:colOff>161925</xdr:colOff>
      <xdr:row>2</xdr:row>
      <xdr:rowOff>66675</xdr:rowOff>
    </xdr:to>
    <xdr:pic>
      <xdr:nvPicPr>
        <xdr:cNvPr id="51204" name="Picture 4">
          <a:extLst>
            <a:ext uri="{FF2B5EF4-FFF2-40B4-BE49-F238E27FC236}">
              <a16:creationId xmlns:a16="http://schemas.microsoft.com/office/drawing/2014/main" id="{00000000-0008-0000-0900-000004C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0" y="161925"/>
          <a:ext cx="19907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5</xdr:col>
      <xdr:colOff>164086</xdr:colOff>
      <xdr:row>0</xdr:row>
      <xdr:rowOff>78873</xdr:rowOff>
    </xdr:from>
    <xdr:ext cx="2205476" cy="593304"/>
    <xdr:sp macro="" textlink="">
      <xdr:nvSpPr>
        <xdr:cNvPr id="2" name="Rectangle 1">
          <a:extLst>
            <a:ext uri="{FF2B5EF4-FFF2-40B4-BE49-F238E27FC236}">
              <a16:creationId xmlns:a16="http://schemas.microsoft.com/office/drawing/2014/main" id="{00000000-0008-0000-0900-000002000000}"/>
            </a:ext>
          </a:extLst>
        </xdr:cNvPr>
        <xdr:cNvSpPr/>
      </xdr:nvSpPr>
      <xdr:spPr>
        <a:xfrm>
          <a:off x="3212086" y="78873"/>
          <a:ext cx="2205476" cy="593304"/>
        </a:xfrm>
        <a:prstGeom prst="rect">
          <a:avLst/>
        </a:prstGeom>
        <a:noFill/>
      </xdr:spPr>
      <xdr:txBody>
        <a:bodyPr wrap="non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1.xml><?xml version="1.0" encoding="utf-8"?>
<c:userShapes xmlns:c="http://schemas.openxmlformats.org/drawingml/2006/chart">
  <cdr:relSizeAnchor xmlns:cdr="http://schemas.openxmlformats.org/drawingml/2006/chartDrawing">
    <cdr:from>
      <cdr:x>0.4162</cdr:x>
      <cdr:y>0.04608</cdr:y>
    </cdr:from>
    <cdr:to>
      <cdr:x>0.67827</cdr:x>
      <cdr:y>0.09572</cdr:y>
    </cdr:to>
    <cdr:sp macro="" textlink="">
      <cdr:nvSpPr>
        <cdr:cNvPr id="54273" name="Text Box 1"/>
        <cdr:cNvSpPr txBox="1">
          <a:spLocks xmlns:a="http://schemas.openxmlformats.org/drawingml/2006/main" noChangeArrowheads="1"/>
        </cdr:cNvSpPr>
      </cdr:nvSpPr>
      <cdr:spPr bwMode="auto">
        <a:xfrm xmlns:a="http://schemas.openxmlformats.org/drawingml/2006/main">
          <a:off x="4815796" y="364425"/>
          <a:ext cx="3030445" cy="3891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54864" tIns="41148" rIns="54864" bIns="41148" anchor="ctr" upright="1"/>
        <a:lstStyle xmlns:a="http://schemas.openxmlformats.org/drawingml/2006/main"/>
        <a:p xmlns:a="http://schemas.openxmlformats.org/drawingml/2006/main">
          <a:pPr algn="ctr" rtl="0">
            <a:defRPr sz="1000"/>
          </a:pPr>
          <a:r>
            <a:rPr lang="en-AU" sz="2325" b="1" i="0" u="none" strike="noStrike" baseline="0">
              <a:solidFill>
                <a:srgbClr val="000000"/>
              </a:solidFill>
              <a:latin typeface="Arial"/>
              <a:cs typeface="Arial"/>
            </a:rPr>
            <a:t>ED Discharge</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104775</xdr:colOff>
      <xdr:row>15</xdr:row>
      <xdr:rowOff>219075</xdr:rowOff>
    </xdr:to>
    <xdr:sp macro="" textlink="">
      <xdr:nvSpPr>
        <xdr:cNvPr id="52238" name="Text Box 1">
          <a:extLst>
            <a:ext uri="{FF2B5EF4-FFF2-40B4-BE49-F238E27FC236}">
              <a16:creationId xmlns:a16="http://schemas.microsoft.com/office/drawing/2014/main" id="{00000000-0008-0000-0A00-00000ECC0000}"/>
            </a:ext>
          </a:extLst>
        </xdr:cNvPr>
        <xdr:cNvSpPr txBox="1">
          <a:spLocks noChangeArrowheads="1"/>
        </xdr:cNvSpPr>
      </xdr:nvSpPr>
      <xdr:spPr bwMode="auto">
        <a:xfrm>
          <a:off x="2762250" y="74580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xdr:row>
      <xdr:rowOff>0</xdr:rowOff>
    </xdr:from>
    <xdr:to>
      <xdr:col>38</xdr:col>
      <xdr:colOff>180975</xdr:colOff>
      <xdr:row>4</xdr:row>
      <xdr:rowOff>209550</xdr:rowOff>
    </xdr:to>
    <xdr:pic>
      <xdr:nvPicPr>
        <xdr:cNvPr id="52239" name="Picture 4">
          <a:extLst>
            <a:ext uri="{FF2B5EF4-FFF2-40B4-BE49-F238E27FC236}">
              <a16:creationId xmlns:a16="http://schemas.microsoft.com/office/drawing/2014/main" id="{00000000-0008-0000-0A00-00000FC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06675" y="1628775"/>
          <a:ext cx="3762375"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30</xdr:col>
      <xdr:colOff>250523</xdr:colOff>
      <xdr:row>5</xdr:row>
      <xdr:rowOff>13389</xdr:rowOff>
    </xdr:from>
    <xdr:ext cx="3594702" cy="937629"/>
    <xdr:sp macro="" textlink="">
      <xdr:nvSpPr>
        <xdr:cNvPr id="2" name="Rectangle 1">
          <a:extLst>
            <a:ext uri="{FF2B5EF4-FFF2-40B4-BE49-F238E27FC236}">
              <a16:creationId xmlns:a16="http://schemas.microsoft.com/office/drawing/2014/main" id="{00000000-0008-0000-0A00-000002000000}"/>
            </a:ext>
          </a:extLst>
        </xdr:cNvPr>
        <xdr:cNvSpPr/>
      </xdr:nvSpPr>
      <xdr:spPr>
        <a:xfrm>
          <a:off x="15681023" y="2120795"/>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1</xdr:col>
      <xdr:colOff>171450</xdr:colOff>
      <xdr:row>3</xdr:row>
      <xdr:rowOff>28575</xdr:rowOff>
    </xdr:from>
    <xdr:to>
      <xdr:col>3</xdr:col>
      <xdr:colOff>123825</xdr:colOff>
      <xdr:row>4</xdr:row>
      <xdr:rowOff>28575</xdr:rowOff>
    </xdr:to>
    <xdr:pic>
      <xdr:nvPicPr>
        <xdr:cNvPr id="53250" name="Picture 4">
          <a:extLst>
            <a:ext uri="{FF2B5EF4-FFF2-40B4-BE49-F238E27FC236}">
              <a16:creationId xmlns:a16="http://schemas.microsoft.com/office/drawing/2014/main" id="{00000000-0008-0000-0B00-000002D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1514475"/>
          <a:ext cx="3324225"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399594</xdr:colOff>
      <xdr:row>4</xdr:row>
      <xdr:rowOff>25295</xdr:rowOff>
    </xdr:from>
    <xdr:ext cx="2963183" cy="781111"/>
    <xdr:sp macro="" textlink="">
      <xdr:nvSpPr>
        <xdr:cNvPr id="2" name="Rectangle 1">
          <a:extLst>
            <a:ext uri="{FF2B5EF4-FFF2-40B4-BE49-F238E27FC236}">
              <a16:creationId xmlns:a16="http://schemas.microsoft.com/office/drawing/2014/main" id="{00000000-0008-0000-0B00-000002000000}"/>
            </a:ext>
          </a:extLst>
        </xdr:cNvPr>
        <xdr:cNvSpPr/>
      </xdr:nvSpPr>
      <xdr:spPr>
        <a:xfrm>
          <a:off x="852032" y="1894576"/>
          <a:ext cx="2963183" cy="781111"/>
        </a:xfrm>
        <a:prstGeom prst="rect">
          <a:avLst/>
        </a:prstGeom>
        <a:noFill/>
      </xdr:spPr>
      <xdr:txBody>
        <a:bodyPr wrap="none" lIns="91440" tIns="45720" rIns="91440" bIns="45720">
          <a:spAutoFit/>
        </a:bodyPr>
        <a:lstStyle/>
        <a:p>
          <a:pPr algn="ctr"/>
          <a:r>
            <a:rPr lang="en-US" sz="4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228600</xdr:colOff>
      <xdr:row>3</xdr:row>
      <xdr:rowOff>57150</xdr:rowOff>
    </xdr:from>
    <xdr:to>
      <xdr:col>20</xdr:col>
      <xdr:colOff>200025</xdr:colOff>
      <xdr:row>51</xdr:row>
      <xdr:rowOff>114300</xdr:rowOff>
    </xdr:to>
    <xdr:graphicFrame macro="">
      <xdr:nvGraphicFramePr>
        <xdr:cNvPr id="54275" name="Chart 1">
          <a:extLst>
            <a:ext uri="{FF2B5EF4-FFF2-40B4-BE49-F238E27FC236}">
              <a16:creationId xmlns:a16="http://schemas.microsoft.com/office/drawing/2014/main" id="{00000000-0008-0000-0C00-000003D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0</xdr:colOff>
      <xdr:row>1</xdr:row>
      <xdr:rowOff>0</xdr:rowOff>
    </xdr:from>
    <xdr:to>
      <xdr:col>5</xdr:col>
      <xdr:colOff>161925</xdr:colOff>
      <xdr:row>2</xdr:row>
      <xdr:rowOff>66675</xdr:rowOff>
    </xdr:to>
    <xdr:pic>
      <xdr:nvPicPr>
        <xdr:cNvPr id="54276" name="Picture 4">
          <a:extLst>
            <a:ext uri="{FF2B5EF4-FFF2-40B4-BE49-F238E27FC236}">
              <a16:creationId xmlns:a16="http://schemas.microsoft.com/office/drawing/2014/main" id="{00000000-0008-0000-0C00-000004D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9200" y="161925"/>
          <a:ext cx="19907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5</xdr:col>
      <xdr:colOff>173611</xdr:colOff>
      <xdr:row>0</xdr:row>
      <xdr:rowOff>69348</xdr:rowOff>
    </xdr:from>
    <xdr:ext cx="2205476" cy="593304"/>
    <xdr:sp macro="" textlink="">
      <xdr:nvSpPr>
        <xdr:cNvPr id="2" name="Rectangle 1">
          <a:extLst>
            <a:ext uri="{FF2B5EF4-FFF2-40B4-BE49-F238E27FC236}">
              <a16:creationId xmlns:a16="http://schemas.microsoft.com/office/drawing/2014/main" id="{00000000-0008-0000-0C00-000002000000}"/>
            </a:ext>
          </a:extLst>
        </xdr:cNvPr>
        <xdr:cNvSpPr/>
      </xdr:nvSpPr>
      <xdr:spPr>
        <a:xfrm>
          <a:off x="3221611" y="69348"/>
          <a:ext cx="2205476" cy="593304"/>
        </a:xfrm>
        <a:prstGeom prst="rect">
          <a:avLst/>
        </a:prstGeom>
        <a:noFill/>
      </xdr:spPr>
      <xdr:txBody>
        <a:bodyPr wrap="non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5.xml><?xml version="1.0" encoding="utf-8"?>
<c:userShapes xmlns:c="http://schemas.openxmlformats.org/drawingml/2006/chart">
  <cdr:relSizeAnchor xmlns:cdr="http://schemas.openxmlformats.org/drawingml/2006/chartDrawing">
    <cdr:from>
      <cdr:x>0.4162</cdr:x>
      <cdr:y>0.04608</cdr:y>
    </cdr:from>
    <cdr:to>
      <cdr:x>0.67827</cdr:x>
      <cdr:y>0.09572</cdr:y>
    </cdr:to>
    <cdr:sp macro="" textlink="">
      <cdr:nvSpPr>
        <cdr:cNvPr id="54273" name="Text Box 1"/>
        <cdr:cNvSpPr txBox="1">
          <a:spLocks xmlns:a="http://schemas.openxmlformats.org/drawingml/2006/main" noChangeArrowheads="1"/>
        </cdr:cNvSpPr>
      </cdr:nvSpPr>
      <cdr:spPr bwMode="auto">
        <a:xfrm xmlns:a="http://schemas.openxmlformats.org/drawingml/2006/main">
          <a:off x="4815796" y="364425"/>
          <a:ext cx="3030445" cy="3891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54864" tIns="41148" rIns="54864" bIns="41148" anchor="ctr" upright="1"/>
        <a:lstStyle xmlns:a="http://schemas.openxmlformats.org/drawingml/2006/main"/>
        <a:p xmlns:a="http://schemas.openxmlformats.org/drawingml/2006/main">
          <a:pPr algn="ctr" rtl="0">
            <a:defRPr sz="1000"/>
          </a:pPr>
          <a:r>
            <a:rPr lang="en-AU" sz="2325" b="1" i="0" u="none" strike="noStrike" baseline="0">
              <a:solidFill>
                <a:srgbClr val="000000"/>
              </a:solidFill>
              <a:latin typeface="Arial"/>
              <a:cs typeface="Arial"/>
            </a:rPr>
            <a:t>Policy Compliance</a:t>
          </a:r>
        </a:p>
      </cdr:txBody>
    </cdr:sp>
  </cdr:relSizeAnchor>
</c:userShapes>
</file>

<file path=xl/drawings/drawing16.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104775</xdr:colOff>
      <xdr:row>15</xdr:row>
      <xdr:rowOff>219075</xdr:rowOff>
    </xdr:to>
    <xdr:sp macro="" textlink="">
      <xdr:nvSpPr>
        <xdr:cNvPr id="55299" name="Text Box 1">
          <a:extLst>
            <a:ext uri="{FF2B5EF4-FFF2-40B4-BE49-F238E27FC236}">
              <a16:creationId xmlns:a16="http://schemas.microsoft.com/office/drawing/2014/main" id="{00000000-0008-0000-0D00-000003D80000}"/>
            </a:ext>
          </a:extLst>
        </xdr:cNvPr>
        <xdr:cNvSpPr txBox="1">
          <a:spLocks noChangeArrowheads="1"/>
        </xdr:cNvSpPr>
      </xdr:nvSpPr>
      <xdr:spPr bwMode="auto">
        <a:xfrm>
          <a:off x="2762250" y="74580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342900</xdr:colOff>
      <xdr:row>2</xdr:row>
      <xdr:rowOff>409575</xdr:rowOff>
    </xdr:from>
    <xdr:to>
      <xdr:col>43</xdr:col>
      <xdr:colOff>66675</xdr:colOff>
      <xdr:row>4</xdr:row>
      <xdr:rowOff>190500</xdr:rowOff>
    </xdr:to>
    <xdr:pic>
      <xdr:nvPicPr>
        <xdr:cNvPr id="55300" name="Picture 4">
          <a:extLst>
            <a:ext uri="{FF2B5EF4-FFF2-40B4-BE49-F238E27FC236}">
              <a16:creationId xmlns:a16="http://schemas.microsoft.com/office/drawing/2014/main" id="{00000000-0008-0000-0D00-000004D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83150" y="1600200"/>
          <a:ext cx="3752850" cy="438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35</xdr:col>
      <xdr:colOff>107648</xdr:colOff>
      <xdr:row>5</xdr:row>
      <xdr:rowOff>114591</xdr:rowOff>
    </xdr:from>
    <xdr:ext cx="3594702" cy="937629"/>
    <xdr:sp macro="" textlink="">
      <xdr:nvSpPr>
        <xdr:cNvPr id="2" name="Rectangle 1">
          <a:extLst>
            <a:ext uri="{FF2B5EF4-FFF2-40B4-BE49-F238E27FC236}">
              <a16:creationId xmlns:a16="http://schemas.microsoft.com/office/drawing/2014/main" id="{00000000-0008-0000-0D00-000002000000}"/>
            </a:ext>
          </a:extLst>
        </xdr:cNvPr>
        <xdr:cNvSpPr/>
      </xdr:nvSpPr>
      <xdr:spPr>
        <a:xfrm>
          <a:off x="17943211" y="2210091"/>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7.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3</xdr:col>
      <xdr:colOff>495300</xdr:colOff>
      <xdr:row>4</xdr:row>
      <xdr:rowOff>9525</xdr:rowOff>
    </xdr:to>
    <xdr:pic>
      <xdr:nvPicPr>
        <xdr:cNvPr id="56322" name="Picture 4">
          <a:extLst>
            <a:ext uri="{FF2B5EF4-FFF2-40B4-BE49-F238E27FC236}">
              <a16:creationId xmlns:a16="http://schemas.microsoft.com/office/drawing/2014/main" id="{00000000-0008-0000-0E00-000002D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485900"/>
          <a:ext cx="3381375" cy="390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488648</xdr:colOff>
      <xdr:row>4</xdr:row>
      <xdr:rowOff>15373</xdr:rowOff>
    </xdr:from>
    <xdr:ext cx="3594702" cy="937629"/>
    <xdr:sp macro="" textlink="">
      <xdr:nvSpPr>
        <xdr:cNvPr id="2" name="Rectangle 1">
          <a:extLst>
            <a:ext uri="{FF2B5EF4-FFF2-40B4-BE49-F238E27FC236}">
              <a16:creationId xmlns:a16="http://schemas.microsoft.com/office/drawing/2014/main" id="{00000000-0008-0000-0E00-000002000000}"/>
            </a:ext>
          </a:extLst>
        </xdr:cNvPr>
        <xdr:cNvSpPr/>
      </xdr:nvSpPr>
      <xdr:spPr>
        <a:xfrm>
          <a:off x="949023" y="1888623"/>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1</xdr:col>
      <xdr:colOff>228600</xdr:colOff>
      <xdr:row>3</xdr:row>
      <xdr:rowOff>57150</xdr:rowOff>
    </xdr:from>
    <xdr:to>
      <xdr:col>20</xdr:col>
      <xdr:colOff>200025</xdr:colOff>
      <xdr:row>51</xdr:row>
      <xdr:rowOff>114300</xdr:rowOff>
    </xdr:to>
    <xdr:graphicFrame macro="">
      <xdr:nvGraphicFramePr>
        <xdr:cNvPr id="57347" name="Chart 1">
          <a:extLst>
            <a:ext uri="{FF2B5EF4-FFF2-40B4-BE49-F238E27FC236}">
              <a16:creationId xmlns:a16="http://schemas.microsoft.com/office/drawing/2014/main" id="{00000000-0008-0000-0F00-000003E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1</xdr:row>
      <xdr:rowOff>0</xdr:rowOff>
    </xdr:from>
    <xdr:to>
      <xdr:col>5</xdr:col>
      <xdr:colOff>514350</xdr:colOff>
      <xdr:row>2</xdr:row>
      <xdr:rowOff>104775</xdr:rowOff>
    </xdr:to>
    <xdr:pic>
      <xdr:nvPicPr>
        <xdr:cNvPr id="57348" name="Picture 4">
          <a:extLst>
            <a:ext uri="{FF2B5EF4-FFF2-40B4-BE49-F238E27FC236}">
              <a16:creationId xmlns:a16="http://schemas.microsoft.com/office/drawing/2014/main" id="{00000000-0008-0000-0F00-000004E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 y="161925"/>
          <a:ext cx="2333625"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5</xdr:col>
      <xdr:colOff>526036</xdr:colOff>
      <xdr:row>0</xdr:row>
      <xdr:rowOff>40773</xdr:rowOff>
    </xdr:from>
    <xdr:ext cx="2205476" cy="593304"/>
    <xdr:sp macro="" textlink="">
      <xdr:nvSpPr>
        <xdr:cNvPr id="2" name="Rectangle 1">
          <a:extLst>
            <a:ext uri="{FF2B5EF4-FFF2-40B4-BE49-F238E27FC236}">
              <a16:creationId xmlns:a16="http://schemas.microsoft.com/office/drawing/2014/main" id="{00000000-0008-0000-0F00-000002000000}"/>
            </a:ext>
          </a:extLst>
        </xdr:cNvPr>
        <xdr:cNvSpPr/>
      </xdr:nvSpPr>
      <xdr:spPr>
        <a:xfrm>
          <a:off x="3574036" y="40773"/>
          <a:ext cx="2205476" cy="593304"/>
        </a:xfrm>
        <a:prstGeom prst="rect">
          <a:avLst/>
        </a:prstGeom>
        <a:noFill/>
      </xdr:spPr>
      <xdr:txBody>
        <a:bodyPr wrap="non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4</xdr:col>
      <xdr:colOff>114300</xdr:colOff>
      <xdr:row>6</xdr:row>
      <xdr:rowOff>28575</xdr:rowOff>
    </xdr:from>
    <xdr:to>
      <xdr:col>12</xdr:col>
      <xdr:colOff>523875</xdr:colOff>
      <xdr:row>18</xdr:row>
      <xdr:rowOff>361950</xdr:rowOff>
    </xdr:to>
    <xdr:graphicFrame macro="">
      <xdr:nvGraphicFramePr>
        <xdr:cNvPr id="58371" name="Chart 1">
          <a:extLst>
            <a:ext uri="{FF2B5EF4-FFF2-40B4-BE49-F238E27FC236}">
              <a16:creationId xmlns:a16="http://schemas.microsoft.com/office/drawing/2014/main" id="{00000000-0008-0000-1000-000003E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6</xdr:row>
      <xdr:rowOff>447675</xdr:rowOff>
    </xdr:from>
    <xdr:to>
      <xdr:col>3</xdr:col>
      <xdr:colOff>657225</xdr:colOff>
      <xdr:row>7</xdr:row>
      <xdr:rowOff>114300</xdr:rowOff>
    </xdr:to>
    <xdr:pic>
      <xdr:nvPicPr>
        <xdr:cNvPr id="58372" name="Picture 4">
          <a:extLst>
            <a:ext uri="{FF2B5EF4-FFF2-40B4-BE49-F238E27FC236}">
              <a16:creationId xmlns:a16="http://schemas.microsoft.com/office/drawing/2014/main" id="{00000000-0008-0000-1000-000004E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125" y="2381250"/>
          <a:ext cx="3781425"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2</xdr:col>
      <xdr:colOff>105907</xdr:colOff>
      <xdr:row>6</xdr:row>
      <xdr:rowOff>713873</xdr:rowOff>
    </xdr:from>
    <xdr:ext cx="2963183" cy="781111"/>
    <xdr:sp macro="" textlink="">
      <xdr:nvSpPr>
        <xdr:cNvPr id="2" name="Rectangle 1">
          <a:extLst>
            <a:ext uri="{FF2B5EF4-FFF2-40B4-BE49-F238E27FC236}">
              <a16:creationId xmlns:a16="http://schemas.microsoft.com/office/drawing/2014/main" id="{00000000-0008-0000-1000-000002000000}"/>
            </a:ext>
          </a:extLst>
        </xdr:cNvPr>
        <xdr:cNvSpPr/>
      </xdr:nvSpPr>
      <xdr:spPr>
        <a:xfrm>
          <a:off x="1137782" y="2650623"/>
          <a:ext cx="2963183" cy="781111"/>
        </a:xfrm>
        <a:prstGeom prst="rect">
          <a:avLst/>
        </a:prstGeom>
        <a:noFill/>
      </xdr:spPr>
      <xdr:txBody>
        <a:bodyPr wrap="none" lIns="91440" tIns="45720" rIns="91440" bIns="45720">
          <a:spAutoFit/>
        </a:bodyPr>
        <a:lstStyle/>
        <a:p>
          <a:pPr algn="ctr"/>
          <a:r>
            <a:rPr lang="en-US" sz="4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104775</xdr:colOff>
      <xdr:row>15</xdr:row>
      <xdr:rowOff>219075</xdr:rowOff>
    </xdr:to>
    <xdr:sp macro="" textlink="">
      <xdr:nvSpPr>
        <xdr:cNvPr id="2364" name="Text Box 1">
          <a:extLst>
            <a:ext uri="{FF2B5EF4-FFF2-40B4-BE49-F238E27FC236}">
              <a16:creationId xmlns:a16="http://schemas.microsoft.com/office/drawing/2014/main" id="{00000000-0008-0000-0100-00003C090000}"/>
            </a:ext>
          </a:extLst>
        </xdr:cNvPr>
        <xdr:cNvSpPr txBox="1">
          <a:spLocks noChangeArrowheads="1"/>
        </xdr:cNvSpPr>
      </xdr:nvSpPr>
      <xdr:spPr bwMode="auto">
        <a:xfrm>
          <a:off x="2762250" y="74580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xdr:row>
      <xdr:rowOff>0</xdr:rowOff>
    </xdr:from>
    <xdr:to>
      <xdr:col>46</xdr:col>
      <xdr:colOff>180975</xdr:colOff>
      <xdr:row>2</xdr:row>
      <xdr:rowOff>0</xdr:rowOff>
    </xdr:to>
    <xdr:pic>
      <xdr:nvPicPr>
        <xdr:cNvPr id="2365" name="Picture 4">
          <a:extLst>
            <a:ext uri="{FF2B5EF4-FFF2-40B4-BE49-F238E27FC236}">
              <a16:creationId xmlns:a16="http://schemas.microsoft.com/office/drawing/2014/main" id="{00000000-0008-0000-0100-00003D0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30950" y="762000"/>
          <a:ext cx="3762375"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38</xdr:col>
      <xdr:colOff>91773</xdr:colOff>
      <xdr:row>2</xdr:row>
      <xdr:rowOff>47123</xdr:rowOff>
    </xdr:from>
    <xdr:ext cx="3594703" cy="937629"/>
    <xdr:sp macro="" textlink="">
      <xdr:nvSpPr>
        <xdr:cNvPr id="2" name="Rectangle 1">
          <a:extLst>
            <a:ext uri="{FF2B5EF4-FFF2-40B4-BE49-F238E27FC236}">
              <a16:creationId xmlns:a16="http://schemas.microsoft.com/office/drawing/2014/main" id="{00000000-0008-0000-0100-000002000000}"/>
            </a:ext>
          </a:extLst>
        </xdr:cNvPr>
        <xdr:cNvSpPr/>
      </xdr:nvSpPr>
      <xdr:spPr>
        <a:xfrm>
          <a:off x="19014773" y="1237748"/>
          <a:ext cx="3594703"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390525</xdr:colOff>
      <xdr:row>1</xdr:row>
      <xdr:rowOff>428625</xdr:rowOff>
    </xdr:to>
    <xdr:pic>
      <xdr:nvPicPr>
        <xdr:cNvPr id="13358" name="Picture 4">
          <a:extLst>
            <a:ext uri="{FF2B5EF4-FFF2-40B4-BE49-F238E27FC236}">
              <a16:creationId xmlns:a16="http://schemas.microsoft.com/office/drawing/2014/main" id="{00000000-0008-0000-0200-00002E3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 y="581025"/>
          <a:ext cx="3762375"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1</xdr:col>
      <xdr:colOff>230112</xdr:colOff>
      <xdr:row>1</xdr:row>
      <xdr:rowOff>504096</xdr:rowOff>
    </xdr:from>
    <xdr:ext cx="3594702" cy="937629"/>
    <xdr:sp macro="" textlink="">
      <xdr:nvSpPr>
        <xdr:cNvPr id="2" name="Rectangle 1">
          <a:extLst>
            <a:ext uri="{FF2B5EF4-FFF2-40B4-BE49-F238E27FC236}">
              <a16:creationId xmlns:a16="http://schemas.microsoft.com/office/drawing/2014/main" id="{00000000-0008-0000-0200-000002000000}"/>
            </a:ext>
          </a:extLst>
        </xdr:cNvPr>
        <xdr:cNvSpPr/>
      </xdr:nvSpPr>
      <xdr:spPr>
        <a:xfrm>
          <a:off x="692755" y="1089203"/>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228600</xdr:colOff>
      <xdr:row>3</xdr:row>
      <xdr:rowOff>57150</xdr:rowOff>
    </xdr:from>
    <xdr:to>
      <xdr:col>20</xdr:col>
      <xdr:colOff>200025</xdr:colOff>
      <xdr:row>51</xdr:row>
      <xdr:rowOff>114300</xdr:rowOff>
    </xdr:to>
    <xdr:graphicFrame macro="">
      <xdr:nvGraphicFramePr>
        <xdr:cNvPr id="14339" name="Chart 1">
          <a:extLst>
            <a:ext uri="{FF2B5EF4-FFF2-40B4-BE49-F238E27FC236}">
              <a16:creationId xmlns:a16="http://schemas.microsoft.com/office/drawing/2014/main" id="{00000000-0008-0000-0300-0000033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104775</xdr:colOff>
      <xdr:row>0</xdr:row>
      <xdr:rowOff>85725</xdr:rowOff>
    </xdr:from>
    <xdr:to>
      <xdr:col>19</xdr:col>
      <xdr:colOff>133350</xdr:colOff>
      <xdr:row>2</xdr:row>
      <xdr:rowOff>114300</xdr:rowOff>
    </xdr:to>
    <xdr:pic>
      <xdr:nvPicPr>
        <xdr:cNvPr id="14340" name="Picture 4">
          <a:extLst>
            <a:ext uri="{FF2B5EF4-FFF2-40B4-BE49-F238E27FC236}">
              <a16:creationId xmlns:a16="http://schemas.microsoft.com/office/drawing/2014/main" id="{00000000-0008-0000-0300-0000043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39175" y="85725"/>
          <a:ext cx="3076575"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9</xdr:col>
      <xdr:colOff>126698</xdr:colOff>
      <xdr:row>0</xdr:row>
      <xdr:rowOff>59823</xdr:rowOff>
    </xdr:from>
    <xdr:ext cx="2778427" cy="593304"/>
    <xdr:sp macro="" textlink="">
      <xdr:nvSpPr>
        <xdr:cNvPr id="2" name="Rectangle 1">
          <a:extLst>
            <a:ext uri="{FF2B5EF4-FFF2-40B4-BE49-F238E27FC236}">
              <a16:creationId xmlns:a16="http://schemas.microsoft.com/office/drawing/2014/main" id="{00000000-0008-0000-0300-000002000000}"/>
            </a:ext>
          </a:extLst>
        </xdr:cNvPr>
        <xdr:cNvSpPr/>
      </xdr:nvSpPr>
      <xdr:spPr>
        <a:xfrm>
          <a:off x="5613098" y="59823"/>
          <a:ext cx="2778427" cy="593304"/>
        </a:xfrm>
        <a:prstGeom prst="rect">
          <a:avLst/>
        </a:prstGeom>
        <a:noFill/>
      </xdr:spPr>
      <xdr:txBody>
        <a:bodyPr wrap="square" lIns="91440" tIns="45720" rIns="91440" bIns="45720">
          <a:spAutoFit/>
        </a:bodyPr>
        <a:lstStyle/>
        <a:p>
          <a:pPr algn="ctr"/>
          <a:r>
            <a:rPr lang="en-US" sz="32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104775</xdr:colOff>
      <xdr:row>15</xdr:row>
      <xdr:rowOff>219075</xdr:rowOff>
    </xdr:to>
    <xdr:sp macro="" textlink="">
      <xdr:nvSpPr>
        <xdr:cNvPr id="46187" name="Text Box 1">
          <a:extLst>
            <a:ext uri="{FF2B5EF4-FFF2-40B4-BE49-F238E27FC236}">
              <a16:creationId xmlns:a16="http://schemas.microsoft.com/office/drawing/2014/main" id="{00000000-0008-0000-0400-00006BB40000}"/>
            </a:ext>
          </a:extLst>
        </xdr:cNvPr>
        <xdr:cNvSpPr txBox="1">
          <a:spLocks noChangeArrowheads="1"/>
        </xdr:cNvSpPr>
      </xdr:nvSpPr>
      <xdr:spPr bwMode="auto">
        <a:xfrm>
          <a:off x="2762250" y="74580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34</xdr:col>
      <xdr:colOff>342900</xdr:colOff>
      <xdr:row>2</xdr:row>
      <xdr:rowOff>409575</xdr:rowOff>
    </xdr:from>
    <xdr:to>
      <xdr:col>43</xdr:col>
      <xdr:colOff>66675</xdr:colOff>
      <xdr:row>4</xdr:row>
      <xdr:rowOff>190500</xdr:rowOff>
    </xdr:to>
    <xdr:pic>
      <xdr:nvPicPr>
        <xdr:cNvPr id="46188" name="Picture 4">
          <a:extLst>
            <a:ext uri="{FF2B5EF4-FFF2-40B4-BE49-F238E27FC236}">
              <a16:creationId xmlns:a16="http://schemas.microsoft.com/office/drawing/2014/main" id="{00000000-0008-0000-0400-00006CB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83150" y="1600200"/>
          <a:ext cx="3752850" cy="438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35</xdr:col>
      <xdr:colOff>66826</xdr:colOff>
      <xdr:row>5</xdr:row>
      <xdr:rowOff>27846</xdr:rowOff>
    </xdr:from>
    <xdr:ext cx="3594702" cy="937629"/>
    <xdr:sp macro="" textlink="">
      <xdr:nvSpPr>
        <xdr:cNvPr id="2" name="Rectangle 1">
          <a:extLst>
            <a:ext uri="{FF2B5EF4-FFF2-40B4-BE49-F238E27FC236}">
              <a16:creationId xmlns:a16="http://schemas.microsoft.com/office/drawing/2014/main" id="{00000000-0008-0000-0400-000002000000}"/>
            </a:ext>
          </a:extLst>
        </xdr:cNvPr>
        <xdr:cNvSpPr/>
      </xdr:nvSpPr>
      <xdr:spPr>
        <a:xfrm>
          <a:off x="17783326" y="2136953"/>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3</xdr:col>
      <xdr:colOff>495300</xdr:colOff>
      <xdr:row>4</xdr:row>
      <xdr:rowOff>9525</xdr:rowOff>
    </xdr:to>
    <xdr:pic>
      <xdr:nvPicPr>
        <xdr:cNvPr id="47106" name="Picture 4">
          <a:extLst>
            <a:ext uri="{FF2B5EF4-FFF2-40B4-BE49-F238E27FC236}">
              <a16:creationId xmlns:a16="http://schemas.microsoft.com/office/drawing/2014/main" id="{00000000-0008-0000-0500-000002B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42975" y="1485900"/>
          <a:ext cx="3381375" cy="390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2</xdr:col>
      <xdr:colOff>359160</xdr:colOff>
      <xdr:row>4</xdr:row>
      <xdr:rowOff>12198</xdr:rowOff>
    </xdr:from>
    <xdr:ext cx="2710677" cy="718466"/>
    <xdr:sp macro="" textlink="">
      <xdr:nvSpPr>
        <xdr:cNvPr id="2" name="Rectangle 1">
          <a:extLst>
            <a:ext uri="{FF2B5EF4-FFF2-40B4-BE49-F238E27FC236}">
              <a16:creationId xmlns:a16="http://schemas.microsoft.com/office/drawing/2014/main" id="{00000000-0008-0000-0500-000002000000}"/>
            </a:ext>
          </a:extLst>
        </xdr:cNvPr>
        <xdr:cNvSpPr/>
      </xdr:nvSpPr>
      <xdr:spPr>
        <a:xfrm>
          <a:off x="1302135" y="1879098"/>
          <a:ext cx="2710677" cy="718466"/>
        </a:xfrm>
        <a:prstGeom prst="rect">
          <a:avLst/>
        </a:prstGeom>
        <a:noFill/>
      </xdr:spPr>
      <xdr:txBody>
        <a:bodyPr wrap="none" lIns="91440" tIns="45720" rIns="91440" bIns="45720">
          <a:spAutoFit/>
        </a:bodyPr>
        <a:lstStyle/>
        <a:p>
          <a:pPr algn="ctr"/>
          <a:r>
            <a:rPr lang="en-US" sz="4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228600</xdr:colOff>
      <xdr:row>3</xdr:row>
      <xdr:rowOff>57150</xdr:rowOff>
    </xdr:from>
    <xdr:to>
      <xdr:col>20</xdr:col>
      <xdr:colOff>200025</xdr:colOff>
      <xdr:row>51</xdr:row>
      <xdr:rowOff>114300</xdr:rowOff>
    </xdr:to>
    <xdr:graphicFrame macro="">
      <xdr:nvGraphicFramePr>
        <xdr:cNvPr id="48131" name="Chart 1">
          <a:extLst>
            <a:ext uri="{FF2B5EF4-FFF2-40B4-BE49-F238E27FC236}">
              <a16:creationId xmlns:a16="http://schemas.microsoft.com/office/drawing/2014/main" id="{00000000-0008-0000-0600-000003B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1</xdr:row>
      <xdr:rowOff>0</xdr:rowOff>
    </xdr:from>
    <xdr:to>
      <xdr:col>5</xdr:col>
      <xdr:colOff>514350</xdr:colOff>
      <xdr:row>2</xdr:row>
      <xdr:rowOff>104775</xdr:rowOff>
    </xdr:to>
    <xdr:pic>
      <xdr:nvPicPr>
        <xdr:cNvPr id="48132" name="Picture 4">
          <a:extLst>
            <a:ext uri="{FF2B5EF4-FFF2-40B4-BE49-F238E27FC236}">
              <a16:creationId xmlns:a16="http://schemas.microsoft.com/office/drawing/2014/main" id="{00000000-0008-0000-0600-000004B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 y="161925"/>
          <a:ext cx="2333625"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5</xdr:col>
      <xdr:colOff>542626</xdr:colOff>
      <xdr:row>0</xdr:row>
      <xdr:rowOff>59823</xdr:rowOff>
    </xdr:from>
    <xdr:ext cx="2458044" cy="655885"/>
    <xdr:sp macro="" textlink="">
      <xdr:nvSpPr>
        <xdr:cNvPr id="2" name="Rectangle 1">
          <a:extLst>
            <a:ext uri="{FF2B5EF4-FFF2-40B4-BE49-F238E27FC236}">
              <a16:creationId xmlns:a16="http://schemas.microsoft.com/office/drawing/2014/main" id="{00000000-0008-0000-0600-000002000000}"/>
            </a:ext>
          </a:extLst>
        </xdr:cNvPr>
        <xdr:cNvSpPr/>
      </xdr:nvSpPr>
      <xdr:spPr>
        <a:xfrm>
          <a:off x="3590626" y="59823"/>
          <a:ext cx="2458044" cy="655885"/>
        </a:xfrm>
        <a:prstGeom prst="rect">
          <a:avLst/>
        </a:prstGeom>
        <a:noFill/>
      </xdr:spPr>
      <xdr:txBody>
        <a:bodyPr wrap="none" lIns="91440" tIns="45720" rIns="91440" bIns="45720">
          <a:spAutoFit/>
        </a:bodyPr>
        <a:lstStyle/>
        <a:p>
          <a:pPr algn="ctr"/>
          <a:r>
            <a:rPr lang="en-US" sz="36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5</xdr:col>
      <xdr:colOff>0</xdr:colOff>
      <xdr:row>15</xdr:row>
      <xdr:rowOff>0</xdr:rowOff>
    </xdr:from>
    <xdr:to>
      <xdr:col>5</xdr:col>
      <xdr:colOff>104775</xdr:colOff>
      <xdr:row>15</xdr:row>
      <xdr:rowOff>219075</xdr:rowOff>
    </xdr:to>
    <xdr:sp macro="" textlink="">
      <xdr:nvSpPr>
        <xdr:cNvPr id="49250" name="Text Box 1">
          <a:extLst>
            <a:ext uri="{FF2B5EF4-FFF2-40B4-BE49-F238E27FC236}">
              <a16:creationId xmlns:a16="http://schemas.microsoft.com/office/drawing/2014/main" id="{00000000-0008-0000-0700-000062C00000}"/>
            </a:ext>
          </a:extLst>
        </xdr:cNvPr>
        <xdr:cNvSpPr txBox="1">
          <a:spLocks noChangeArrowheads="1"/>
        </xdr:cNvSpPr>
      </xdr:nvSpPr>
      <xdr:spPr bwMode="auto">
        <a:xfrm>
          <a:off x="2762250" y="7458075"/>
          <a:ext cx="1047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xdr:row>
      <xdr:rowOff>0</xdr:rowOff>
    </xdr:from>
    <xdr:to>
      <xdr:col>38</xdr:col>
      <xdr:colOff>180975</xdr:colOff>
      <xdr:row>4</xdr:row>
      <xdr:rowOff>209550</xdr:rowOff>
    </xdr:to>
    <xdr:pic>
      <xdr:nvPicPr>
        <xdr:cNvPr id="49251" name="Picture 4">
          <a:extLst>
            <a:ext uri="{FF2B5EF4-FFF2-40B4-BE49-F238E27FC236}">
              <a16:creationId xmlns:a16="http://schemas.microsoft.com/office/drawing/2014/main" id="{00000000-0008-0000-0700-000063C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49550" y="1628775"/>
          <a:ext cx="3762375" cy="4286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30</xdr:col>
      <xdr:colOff>175684</xdr:colOff>
      <xdr:row>5</xdr:row>
      <xdr:rowOff>14239</xdr:rowOff>
    </xdr:from>
    <xdr:ext cx="3594702" cy="937629"/>
    <xdr:sp macro="" textlink="">
      <xdr:nvSpPr>
        <xdr:cNvPr id="2" name="Rectangle 1">
          <a:extLst>
            <a:ext uri="{FF2B5EF4-FFF2-40B4-BE49-F238E27FC236}">
              <a16:creationId xmlns:a16="http://schemas.microsoft.com/office/drawing/2014/main" id="{00000000-0008-0000-0700-000002000000}"/>
            </a:ext>
          </a:extLst>
        </xdr:cNvPr>
        <xdr:cNvSpPr/>
      </xdr:nvSpPr>
      <xdr:spPr>
        <a:xfrm>
          <a:off x="15647005" y="2123346"/>
          <a:ext cx="3594702"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171450</xdr:colOff>
      <xdr:row>3</xdr:row>
      <xdr:rowOff>28575</xdr:rowOff>
    </xdr:from>
    <xdr:to>
      <xdr:col>3</xdr:col>
      <xdr:colOff>123825</xdr:colOff>
      <xdr:row>4</xdr:row>
      <xdr:rowOff>28575</xdr:rowOff>
    </xdr:to>
    <xdr:pic>
      <xdr:nvPicPr>
        <xdr:cNvPr id="50178" name="Picture 4">
          <a:extLst>
            <a:ext uri="{FF2B5EF4-FFF2-40B4-BE49-F238E27FC236}">
              <a16:creationId xmlns:a16="http://schemas.microsoft.com/office/drawing/2014/main" id="{00000000-0008-0000-0800-000002C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1514475"/>
          <a:ext cx="3324225"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oneCellAnchor>
    <xdr:from>
      <xdr:col>2</xdr:col>
      <xdr:colOff>54360</xdr:colOff>
      <xdr:row>4</xdr:row>
      <xdr:rowOff>12198</xdr:rowOff>
    </xdr:from>
    <xdr:ext cx="2710677" cy="718466"/>
    <xdr:sp macro="" textlink="">
      <xdr:nvSpPr>
        <xdr:cNvPr id="2" name="Rectangle 1">
          <a:extLst>
            <a:ext uri="{FF2B5EF4-FFF2-40B4-BE49-F238E27FC236}">
              <a16:creationId xmlns:a16="http://schemas.microsoft.com/office/drawing/2014/main" id="{00000000-0008-0000-0800-000002000000}"/>
            </a:ext>
          </a:extLst>
        </xdr:cNvPr>
        <xdr:cNvSpPr/>
      </xdr:nvSpPr>
      <xdr:spPr>
        <a:xfrm>
          <a:off x="997335" y="1879098"/>
          <a:ext cx="2710677" cy="718466"/>
        </a:xfrm>
        <a:prstGeom prst="rect">
          <a:avLst/>
        </a:prstGeom>
        <a:noFill/>
      </xdr:spPr>
      <xdr:txBody>
        <a:bodyPr wrap="none" lIns="91440" tIns="45720" rIns="91440" bIns="45720">
          <a:spAutoFit/>
        </a:bodyPr>
        <a:lstStyle/>
        <a:p>
          <a:pPr algn="ctr"/>
          <a:r>
            <a:rPr lang="en-US" sz="40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EDMAT V12</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5.vml"/><Relationship Id="rId3" Type="http://schemas.openxmlformats.org/officeDocument/2006/relationships/hyperlink" Target="http://www0.health.nsw.gov.au/policies/pd/2012/pdf/PD2012_069.pdf" TargetMode="External"/><Relationship Id="rId7" Type="http://schemas.openxmlformats.org/officeDocument/2006/relationships/drawing" Target="../drawings/drawing12.xml"/><Relationship Id="rId2" Type="http://schemas.openxmlformats.org/officeDocument/2006/relationships/hyperlink" Target="http://www0.health.nsw.gov.au/policies/pd/2013/pdf/PD2013_047.pdf" TargetMode="External"/><Relationship Id="rId1" Type="http://schemas.openxmlformats.org/officeDocument/2006/relationships/hyperlink" Target="http://www0.health.nsw.gov.au/policies/pd/2014/pdf/PD2014_025.pdf" TargetMode="External"/><Relationship Id="rId6" Type="http://schemas.openxmlformats.org/officeDocument/2006/relationships/printerSettings" Target="../printerSettings/printerSettings11.bin"/><Relationship Id="rId5" Type="http://schemas.openxmlformats.org/officeDocument/2006/relationships/hyperlink" Target="http://www0.health.nsw.gov.au/policies/pd/2009/pdf/PD2009_060.pdf" TargetMode="External"/><Relationship Id="rId4" Type="http://schemas.openxmlformats.org/officeDocument/2006/relationships/hyperlink" Target="http://www0.health.nsw.gov.au/policies/pd/2013/pdf/PD2013_049.pdf" TargetMode="External"/><Relationship Id="rId9"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BJ38"/>
  <sheetViews>
    <sheetView showGridLines="0" showRowColHeaders="0" tabSelected="1" zoomScaleNormal="100" workbookViewId="0">
      <selection activeCell="H5" sqref="H5"/>
    </sheetView>
  </sheetViews>
  <sheetFormatPr defaultRowHeight="12.75"/>
  <cols>
    <col min="1" max="1" width="10.85546875" customWidth="1"/>
    <col min="5" max="5" width="50.85546875" customWidth="1"/>
    <col min="8" max="8" width="13.140625" customWidth="1"/>
  </cols>
  <sheetData>
    <row r="1" spans="1:62" ht="25.5">
      <c r="A1" s="38"/>
      <c r="B1" s="38"/>
      <c r="C1" s="38"/>
      <c r="D1" s="38"/>
      <c r="E1" s="38"/>
      <c r="F1" s="38"/>
      <c r="G1" s="38"/>
      <c r="H1" s="38"/>
      <c r="I1" s="38"/>
      <c r="J1" s="38"/>
      <c r="K1" s="38"/>
      <c r="L1" s="38"/>
      <c r="M1" s="38"/>
      <c r="N1" s="38"/>
      <c r="O1" s="38"/>
      <c r="P1" s="38"/>
      <c r="Q1" s="38"/>
      <c r="R1" s="38"/>
      <c r="S1" s="38"/>
    </row>
    <row r="2" spans="1:62" ht="18" customHeight="1">
      <c r="A2" s="36"/>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row>
    <row r="3" spans="1:62" ht="25.5" customHeight="1">
      <c r="A3" s="110" t="s">
        <v>87</v>
      </c>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row>
    <row r="4" spans="1:62" ht="15.75">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row>
    <row r="5" spans="1:62" ht="15.75">
      <c r="A5" s="111" t="s">
        <v>88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row>
    <row r="6" spans="1:62" ht="15.75">
      <c r="A6" s="111" t="s">
        <v>89</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row>
    <row r="7" spans="1:62" ht="15.75">
      <c r="A7" s="111" t="s">
        <v>90</v>
      </c>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58"/>
      <c r="BF7" s="58"/>
      <c r="BG7" s="58"/>
      <c r="BH7" s="58"/>
      <c r="BI7" s="58"/>
      <c r="BJ7" s="58"/>
    </row>
    <row r="8" spans="1:62" ht="15.75">
      <c r="A8" s="111" t="s">
        <v>91</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row>
    <row r="9" spans="1:62" ht="15.75">
      <c r="A9" s="111" t="s">
        <v>92</v>
      </c>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row>
    <row r="10" spans="1:62" ht="15.75">
      <c r="A10" s="111" t="s">
        <v>93</v>
      </c>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row>
    <row r="11" spans="1:62" s="77" customFormat="1" ht="21.75" customHeight="1">
      <c r="A11" s="111" t="s">
        <v>121</v>
      </c>
      <c r="B11"/>
      <c r="C11" s="78"/>
      <c r="D11" s="78"/>
      <c r="E11" s="78"/>
      <c r="F11" s="78"/>
      <c r="G11" s="78"/>
      <c r="H11" s="78"/>
      <c r="I11" s="78"/>
      <c r="J11" s="78"/>
      <c r="K11" s="78"/>
      <c r="L11" s="78"/>
      <c r="M11" s="78"/>
      <c r="N11" s="78"/>
    </row>
    <row r="12" spans="1:62" ht="15.75">
      <c r="A12" s="111" t="s">
        <v>94</v>
      </c>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row>
    <row r="13" spans="1:62" ht="18">
      <c r="A13" s="111" t="s">
        <v>95</v>
      </c>
      <c r="C13" s="81"/>
      <c r="D13" s="81"/>
      <c r="E13" s="81"/>
      <c r="F13" s="81"/>
      <c r="G13" s="81"/>
      <c r="H13" s="81"/>
      <c r="I13" s="81"/>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row>
    <row r="14" spans="1:62" ht="15.75">
      <c r="A14" s="111" t="s">
        <v>96</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row>
    <row r="15" spans="1:62" ht="15">
      <c r="A15" s="111"/>
    </row>
    <row r="16" spans="1:62" ht="18.75" customHeight="1">
      <c r="A16" s="112" t="s">
        <v>97</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row>
    <row r="17" spans="1:62" ht="18" customHeight="1">
      <c r="A17" s="112" t="s">
        <v>98</v>
      </c>
      <c r="C17" s="58"/>
      <c r="D17" s="58"/>
      <c r="E17" s="58"/>
      <c r="F17" s="58"/>
      <c r="G17" s="58"/>
      <c r="H17" s="58"/>
      <c r="I17" s="58"/>
      <c r="J17" s="89"/>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row>
    <row r="18" spans="1:62" ht="19.5" customHeight="1">
      <c r="A18" s="112" t="s">
        <v>99</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row>
    <row r="19" spans="1:62" ht="23.25" customHeight="1" thickBot="1">
      <c r="A19" s="112" t="s">
        <v>100</v>
      </c>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row>
    <row r="20" spans="1:62" ht="22.5" customHeight="1" thickBot="1">
      <c r="C20" s="58"/>
      <c r="D20" s="147" t="s">
        <v>42</v>
      </c>
      <c r="E20" s="14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row>
    <row r="21" spans="1:62" ht="24.75" customHeight="1" thickBot="1">
      <c r="C21" s="76"/>
      <c r="D21" s="113" t="s">
        <v>101</v>
      </c>
      <c r="E21" s="114" t="s">
        <v>102</v>
      </c>
      <c r="F21" s="76"/>
      <c r="G21" s="76"/>
      <c r="H21" s="76"/>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row>
    <row r="22" spans="1:62" ht="16.5" thickBot="1">
      <c r="C22" s="58"/>
      <c r="D22" s="113" t="s">
        <v>103</v>
      </c>
      <c r="E22" s="114" t="s">
        <v>43</v>
      </c>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row>
    <row r="23" spans="1:62" ht="16.5" thickBot="1">
      <c r="C23" s="58"/>
      <c r="D23" s="113" t="s">
        <v>104</v>
      </c>
      <c r="E23" s="114" t="s">
        <v>105</v>
      </c>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58"/>
      <c r="BD23" s="58"/>
      <c r="BE23" s="58"/>
      <c r="BF23" s="58"/>
      <c r="BG23" s="58"/>
      <c r="BH23" s="58"/>
      <c r="BI23" s="58"/>
      <c r="BJ23" s="58"/>
    </row>
    <row r="24" spans="1:62" ht="16.5" thickBot="1">
      <c r="C24" s="58"/>
      <c r="D24" s="113" t="s">
        <v>106</v>
      </c>
      <c r="E24" s="114" t="s">
        <v>47</v>
      </c>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8"/>
      <c r="BE24" s="58"/>
      <c r="BF24" s="58"/>
      <c r="BG24" s="58"/>
      <c r="BH24" s="58"/>
      <c r="BI24" s="58"/>
      <c r="BJ24" s="58"/>
    </row>
    <row r="25" spans="1:62" ht="16.5" thickBot="1">
      <c r="C25" s="58"/>
      <c r="D25" s="113" t="s">
        <v>107</v>
      </c>
      <c r="E25" s="114" t="s">
        <v>108</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row>
    <row r="26" spans="1:62" ht="16.5" thickBot="1">
      <c r="C26" s="58"/>
      <c r="D26" s="113" t="s">
        <v>109</v>
      </c>
      <c r="E26" s="114" t="s">
        <v>46</v>
      </c>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row>
    <row r="27" spans="1:62" ht="16.5" thickBot="1">
      <c r="C27" s="58"/>
      <c r="D27" s="113" t="s">
        <v>110</v>
      </c>
      <c r="E27" s="114" t="s">
        <v>45</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row>
    <row r="28" spans="1:62" ht="16.5" thickBot="1">
      <c r="C28" s="58"/>
      <c r="D28" s="113" t="s">
        <v>111</v>
      </c>
      <c r="E28" s="114" t="s">
        <v>44</v>
      </c>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row>
    <row r="29" spans="1:62" ht="16.5" thickBot="1">
      <c r="C29" s="58"/>
      <c r="D29" s="113" t="s">
        <v>112</v>
      </c>
      <c r="E29" s="114" t="s">
        <v>113</v>
      </c>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row>
    <row r="30" spans="1:62" ht="18">
      <c r="A30" s="115"/>
      <c r="C30" s="58"/>
      <c r="D30" s="76"/>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row>
    <row r="31" spans="1:62" ht="18">
      <c r="A31" s="115"/>
      <c r="C31" s="58"/>
      <c r="D31" s="76"/>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row>
    <row r="32" spans="1:62" ht="18">
      <c r="B32" s="76"/>
      <c r="C32" s="58"/>
      <c r="D32" s="76"/>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row>
    <row r="33" spans="2:62" ht="12.75" customHeight="1">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row>
    <row r="34" spans="2:62" ht="12.75" customHeight="1">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row>
    <row r="35" spans="2:62" ht="12.75" customHeight="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row>
    <row r="36" spans="2:62" ht="12.75" customHeight="1">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row>
    <row r="37" spans="2:62" ht="12.75" customHeight="1">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row>
    <row r="38" spans="2:62" ht="12.75" customHeight="1">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row>
  </sheetData>
  <sheetProtection password="CB4B" sheet="1" objects="1" scenarios="1" selectLockedCells="1"/>
  <mergeCells count="1">
    <mergeCell ref="D20:E20"/>
  </mergeCells>
  <phoneticPr fontId="7" type="noConversion"/>
  <pageMargins left="0.75" right="0.75" top="1" bottom="1" header="0.5" footer="0.5"/>
  <pageSetup paperSize="9" scale="4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indexed="11"/>
    <pageSetUpPr fitToPage="1"/>
  </sheetPr>
  <dimension ref="D1:S3"/>
  <sheetViews>
    <sheetView showGridLines="0" showRowColHeaders="0" showZeros="0" topLeftCell="B1" zoomScaleNormal="100" workbookViewId="0">
      <selection activeCell="V7" sqref="V7"/>
    </sheetView>
  </sheetViews>
  <sheetFormatPr defaultRowHeight="12.75"/>
  <sheetData>
    <row r="1" spans="4:19" ht="12.75" customHeight="1">
      <c r="D1" s="225">
        <f>Discharge!B2</f>
        <v>0</v>
      </c>
      <c r="E1" s="225"/>
      <c r="F1" s="225"/>
      <c r="G1" s="225"/>
      <c r="H1" s="225"/>
      <c r="I1" s="225"/>
      <c r="J1" s="225"/>
      <c r="K1" s="225"/>
      <c r="L1" s="225"/>
      <c r="M1" s="225"/>
      <c r="N1" s="225"/>
      <c r="O1" s="225"/>
      <c r="P1" s="225"/>
      <c r="Q1" s="225"/>
      <c r="R1" s="225"/>
      <c r="S1" s="225"/>
    </row>
    <row r="2" spans="4:19" ht="12.75" customHeight="1">
      <c r="D2" s="225"/>
      <c r="E2" s="225"/>
      <c r="F2" s="225"/>
      <c r="G2" s="225"/>
      <c r="H2" s="225"/>
      <c r="I2" s="225"/>
      <c r="J2" s="225"/>
      <c r="K2" s="225"/>
      <c r="L2" s="225"/>
      <c r="M2" s="225"/>
      <c r="N2" s="225"/>
      <c r="O2" s="225"/>
      <c r="P2" s="225"/>
      <c r="Q2" s="225"/>
      <c r="R2" s="225"/>
      <c r="S2" s="225"/>
    </row>
    <row r="3" spans="4:19" ht="12.75" customHeight="1">
      <c r="D3" s="225"/>
      <c r="E3" s="225"/>
      <c r="F3" s="225"/>
      <c r="G3" s="225"/>
      <c r="H3" s="225"/>
      <c r="I3" s="225"/>
      <c r="J3" s="225"/>
      <c r="K3" s="225"/>
      <c r="L3" s="225"/>
      <c r="M3" s="225"/>
      <c r="N3" s="225"/>
      <c r="O3" s="225"/>
      <c r="P3" s="225"/>
      <c r="Q3" s="225"/>
      <c r="R3" s="225"/>
      <c r="S3" s="225"/>
    </row>
  </sheetData>
  <sheetProtection password="CB4B" sheet="1" objects="1" scenarios="1" selectLockedCells="1"/>
  <mergeCells count="1">
    <mergeCell ref="D1:S3"/>
  </mergeCells>
  <phoneticPr fontId="7" type="noConversion"/>
  <printOptions horizontalCentered="1" verticalCentered="1"/>
  <pageMargins left="0.74803149606299213" right="0.74803149606299213" top="0.98425196850393704" bottom="0.98425196850393704" header="0.51181102362204722" footer="0.51181102362204722"/>
  <pageSetup paperSize="9" scale="69" orientation="landscape" verticalDpi="0" r:id="rId1"/>
  <headerFooter alignWithMargins="0"/>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tabColor theme="5" tint="0.39997558519241921"/>
    <pageSetUpPr autoPageBreaks="0" fitToPage="1"/>
  </sheetPr>
  <dimension ref="B1:BH23"/>
  <sheetViews>
    <sheetView showGridLines="0" showZeros="0" showOutlineSymbols="0" topLeftCell="A4" zoomScale="80" zoomScaleNormal="80" zoomScaleSheetLayoutView="70" workbookViewId="0">
      <selection activeCell="G23" sqref="G23"/>
    </sheetView>
  </sheetViews>
  <sheetFormatPr defaultRowHeight="12.75"/>
  <cols>
    <col min="1" max="1" width="7.28515625" customWidth="1"/>
    <col min="2" max="2" width="4.7109375" customWidth="1"/>
    <col min="3" max="4" width="10.28515625" customWidth="1"/>
    <col min="5" max="5" width="8.85546875" customWidth="1"/>
    <col min="6" max="6" width="26" customWidth="1"/>
    <col min="7" max="7" width="7.7109375" customWidth="1"/>
    <col min="8" max="40" width="6.7109375" customWidth="1"/>
    <col min="41" max="41" width="7.7109375" customWidth="1"/>
    <col min="42" max="56" width="6.7109375" customWidth="1"/>
    <col min="57" max="59" width="9.140625" customWidth="1"/>
  </cols>
  <sheetData>
    <row r="1" spans="2:60" ht="60" customHeight="1" thickBot="1"/>
    <row r="2" spans="2:60" ht="33.75" customHeight="1" thickBot="1">
      <c r="B2" s="239">
        <f>'Triage Audit'!B2:U2</f>
        <v>0</v>
      </c>
      <c r="C2" s="240"/>
      <c r="D2" s="240"/>
      <c r="E2" s="240"/>
      <c r="F2" s="240"/>
      <c r="G2" s="240"/>
      <c r="H2" s="240"/>
      <c r="I2" s="240"/>
      <c r="J2" s="240"/>
      <c r="K2" s="240"/>
      <c r="L2" s="240"/>
      <c r="M2" s="240"/>
      <c r="N2" s="240"/>
      <c r="O2" s="240"/>
      <c r="P2" s="240"/>
      <c r="Q2" s="240"/>
      <c r="R2" s="240"/>
      <c r="S2" s="240"/>
      <c r="T2" s="240"/>
      <c r="U2" s="241"/>
    </row>
    <row r="3" spans="2:60" ht="34.5" customHeight="1">
      <c r="B3" s="184" t="s">
        <v>56</v>
      </c>
      <c r="C3" s="184"/>
      <c r="D3" s="184"/>
      <c r="E3" s="184"/>
      <c r="F3" s="184"/>
      <c r="G3" s="184"/>
      <c r="H3" s="184"/>
      <c r="I3" s="184"/>
      <c r="J3" s="184"/>
      <c r="K3" s="184"/>
      <c r="L3" s="184"/>
      <c r="M3" s="184"/>
      <c r="N3" s="184"/>
      <c r="O3" s="184"/>
      <c r="P3" s="184"/>
      <c r="Q3" s="184"/>
      <c r="R3" s="184"/>
      <c r="S3" s="184"/>
      <c r="T3" s="184"/>
      <c r="U3" s="184"/>
    </row>
    <row r="4" spans="2:60" ht="17.25" customHeight="1">
      <c r="B4" s="8"/>
      <c r="C4" s="8"/>
      <c r="D4" s="8"/>
      <c r="E4" s="24"/>
      <c r="F4" s="24"/>
      <c r="G4" s="24"/>
      <c r="H4" s="24"/>
      <c r="I4" s="24"/>
      <c r="J4" s="24"/>
      <c r="K4" s="24"/>
      <c r="L4" s="24"/>
      <c r="M4" s="24"/>
      <c r="N4" s="24"/>
      <c r="O4" s="24"/>
      <c r="P4" s="24"/>
      <c r="Q4" s="24"/>
      <c r="R4" s="24"/>
      <c r="S4" s="3"/>
      <c r="T4" s="3"/>
      <c r="U4" s="3"/>
      <c r="V4" s="3"/>
      <c r="W4" s="3"/>
      <c r="X4" s="3"/>
      <c r="Y4" s="3"/>
    </row>
    <row r="5" spans="2:60" ht="20.25" customHeight="1">
      <c r="B5" s="3"/>
      <c r="C5" s="64"/>
      <c r="D5" s="64"/>
      <c r="E5" s="25"/>
      <c r="F5" s="25"/>
      <c r="G5" s="25"/>
      <c r="H5" s="25"/>
      <c r="I5" s="25"/>
      <c r="J5" s="25"/>
      <c r="K5" s="25"/>
      <c r="L5" s="25"/>
      <c r="M5" s="25"/>
      <c r="N5" s="25"/>
      <c r="O5" s="25"/>
      <c r="P5" s="25"/>
      <c r="Q5" s="25"/>
      <c r="R5" s="24"/>
      <c r="S5" s="3"/>
      <c r="T5" s="3"/>
      <c r="U5" s="3"/>
      <c r="V5" s="3"/>
      <c r="W5" s="3"/>
      <c r="X5" s="3"/>
      <c r="Y5" s="3"/>
    </row>
    <row r="6" spans="2:60" ht="20.25" customHeight="1" thickBot="1">
      <c r="B6" s="3"/>
      <c r="C6" s="64"/>
      <c r="D6" s="64"/>
      <c r="E6" s="25"/>
      <c r="F6" s="185" t="s">
        <v>9</v>
      </c>
      <c r="G6" s="185"/>
      <c r="H6" s="185"/>
      <c r="I6" s="185" t="s">
        <v>10</v>
      </c>
      <c r="J6" s="185"/>
      <c r="K6" s="185"/>
      <c r="L6" s="185"/>
      <c r="M6" s="185"/>
      <c r="N6" s="186" t="s">
        <v>11</v>
      </c>
      <c r="O6" s="186"/>
      <c r="P6" s="186"/>
      <c r="Q6" s="24"/>
      <c r="R6" s="24"/>
      <c r="S6" s="3"/>
      <c r="T6" s="3"/>
      <c r="U6" s="3"/>
      <c r="V6" s="3"/>
      <c r="W6" s="3"/>
      <c r="X6" s="3"/>
      <c r="Y6" s="3"/>
    </row>
    <row r="7" spans="2:60" ht="35.25" customHeight="1" thickBot="1">
      <c r="B7" s="4" t="s">
        <v>8</v>
      </c>
      <c r="C7" s="2"/>
      <c r="D7" s="2"/>
      <c r="E7" s="26"/>
      <c r="F7" s="226">
        <f>'Triage Audit'!F7</f>
        <v>0</v>
      </c>
      <c r="G7" s="227"/>
      <c r="H7" s="228"/>
      <c r="I7" s="226">
        <f>'Triage Audit'!I7</f>
        <v>0</v>
      </c>
      <c r="J7" s="227"/>
      <c r="K7" s="227"/>
      <c r="L7" s="227"/>
      <c r="M7" s="227"/>
      <c r="N7" s="234">
        <f>'Triage Audit'!N7</f>
        <v>0</v>
      </c>
      <c r="O7" s="235"/>
      <c r="P7" s="235"/>
      <c r="Q7" s="236"/>
      <c r="R7" s="65"/>
      <c r="S7" s="3"/>
      <c r="T7" s="3"/>
      <c r="U7" s="3"/>
      <c r="V7" s="3"/>
      <c r="W7" s="3"/>
      <c r="X7" s="3"/>
      <c r="Y7" s="3"/>
    </row>
    <row r="8" spans="2:60" ht="35.25" customHeight="1" thickBot="1">
      <c r="B8" s="4"/>
      <c r="C8" s="2"/>
      <c r="D8" s="2"/>
      <c r="E8" s="26"/>
      <c r="F8" s="27"/>
      <c r="G8" s="27"/>
      <c r="H8" s="27"/>
      <c r="I8" s="27"/>
      <c r="J8" s="27"/>
      <c r="K8" s="27"/>
      <c r="L8" s="27"/>
      <c r="M8" s="27"/>
      <c r="N8" s="26"/>
      <c r="O8" s="26"/>
      <c r="P8" s="26"/>
      <c r="Q8" s="24"/>
      <c r="R8" s="24"/>
      <c r="S8" s="3"/>
      <c r="T8" s="3"/>
      <c r="U8" s="3"/>
      <c r="V8" s="3"/>
      <c r="W8" s="3"/>
      <c r="X8" s="3"/>
      <c r="Y8" s="3"/>
    </row>
    <row r="9" spans="2:60" ht="35.25" customHeight="1" thickBot="1">
      <c r="B9" s="3" t="s">
        <v>16</v>
      </c>
      <c r="C9" s="64"/>
      <c r="D9" s="64"/>
      <c r="E9" s="25"/>
      <c r="F9" s="237">
        <f>'Triage Audit'!F9</f>
        <v>0</v>
      </c>
      <c r="G9" s="238"/>
      <c r="H9" s="186"/>
      <c r="I9" s="186"/>
      <c r="J9" s="25"/>
      <c r="K9" s="233"/>
      <c r="L9" s="233"/>
      <c r="M9" s="233"/>
      <c r="N9" s="233"/>
      <c r="O9" s="233"/>
      <c r="P9" s="25"/>
      <c r="Q9" s="25"/>
      <c r="R9" s="24"/>
      <c r="S9" s="3"/>
      <c r="T9" s="3"/>
      <c r="U9" s="3"/>
      <c r="V9" s="3"/>
      <c r="W9" s="3"/>
      <c r="X9" s="3"/>
      <c r="Y9" s="3"/>
    </row>
    <row r="10" spans="2:60" ht="26.25" customHeight="1" thickBot="1">
      <c r="B10" s="4"/>
      <c r="C10" s="2"/>
      <c r="D10" s="2"/>
      <c r="E10" s="2"/>
      <c r="F10" s="2"/>
      <c r="G10" s="1"/>
      <c r="H10" s="1"/>
      <c r="I10" s="1"/>
      <c r="J10" s="1"/>
      <c r="K10" s="1"/>
      <c r="L10" s="1"/>
      <c r="M10" s="1"/>
      <c r="N10" s="1"/>
      <c r="O10" s="1"/>
      <c r="P10" s="1"/>
      <c r="Q10" s="3"/>
      <c r="R10" s="3"/>
      <c r="S10" s="3"/>
      <c r="T10" s="3"/>
      <c r="U10" s="3"/>
      <c r="V10" s="3"/>
      <c r="W10" s="3"/>
      <c r="X10" s="3"/>
      <c r="Y10" s="3"/>
    </row>
    <row r="11" spans="2:60" ht="20.100000000000001" customHeight="1" thickBot="1">
      <c r="B11" s="2"/>
      <c r="C11" s="2"/>
      <c r="D11" s="2"/>
      <c r="E11" s="2"/>
      <c r="F11" s="2"/>
      <c r="G11" s="149" t="s">
        <v>0</v>
      </c>
      <c r="H11" s="150"/>
      <c r="I11" s="150"/>
      <c r="J11" s="150"/>
      <c r="K11" s="150"/>
      <c r="L11" s="150"/>
      <c r="M11" s="150"/>
      <c r="N11" s="150"/>
      <c r="O11" s="150"/>
      <c r="P11" s="151"/>
      <c r="Q11" s="149" t="s">
        <v>0</v>
      </c>
      <c r="R11" s="150"/>
      <c r="S11" s="150"/>
      <c r="T11" s="150"/>
      <c r="U11" s="150"/>
      <c r="V11" s="150"/>
      <c r="W11" s="150"/>
      <c r="X11" s="150"/>
      <c r="Y11" s="150"/>
      <c r="Z11" s="151"/>
      <c r="AA11" s="149" t="s">
        <v>0</v>
      </c>
      <c r="AB11" s="150"/>
      <c r="AC11" s="150"/>
      <c r="AD11" s="150"/>
      <c r="AE11" s="150"/>
      <c r="AF11" s="150"/>
      <c r="AG11" s="150"/>
      <c r="AH11" s="150"/>
      <c r="AI11" s="150"/>
      <c r="AJ11" s="151"/>
      <c r="AK11" s="149" t="s">
        <v>0</v>
      </c>
      <c r="AL11" s="150"/>
      <c r="AM11" s="150"/>
      <c r="AN11" s="150"/>
      <c r="AO11" s="150"/>
      <c r="AP11" s="150"/>
      <c r="AQ11" s="150"/>
      <c r="AR11" s="150"/>
      <c r="AS11" s="150"/>
      <c r="AT11" s="151"/>
      <c r="AU11" s="149" t="s">
        <v>0</v>
      </c>
      <c r="AV11" s="150"/>
      <c r="AW11" s="150"/>
      <c r="AX11" s="150"/>
      <c r="AY11" s="150"/>
      <c r="AZ11" s="150"/>
      <c r="BA11" s="150"/>
      <c r="BB11" s="150"/>
      <c r="BC11" s="150"/>
      <c r="BD11" s="151"/>
    </row>
    <row r="12" spans="2:60" ht="20.100000000000001" customHeight="1" thickBot="1">
      <c r="B12" s="2"/>
      <c r="C12" s="2"/>
      <c r="D12" s="2"/>
      <c r="E12" s="2"/>
      <c r="F12" s="2"/>
      <c r="G12" s="5">
        <v>1</v>
      </c>
      <c r="H12" s="6">
        <v>2</v>
      </c>
      <c r="I12" s="6">
        <v>3</v>
      </c>
      <c r="J12" s="6">
        <v>4</v>
      </c>
      <c r="K12" s="6">
        <v>5</v>
      </c>
      <c r="L12" s="6">
        <v>6</v>
      </c>
      <c r="M12" s="6">
        <v>7</v>
      </c>
      <c r="N12" s="6">
        <v>8</v>
      </c>
      <c r="O12" s="6">
        <v>9</v>
      </c>
      <c r="P12" s="7">
        <v>10</v>
      </c>
      <c r="Q12" s="7">
        <v>11</v>
      </c>
      <c r="R12" s="7">
        <v>12</v>
      </c>
      <c r="S12" s="7">
        <v>13</v>
      </c>
      <c r="T12" s="7">
        <v>14</v>
      </c>
      <c r="U12" s="7">
        <v>15</v>
      </c>
      <c r="V12" s="7">
        <v>16</v>
      </c>
      <c r="W12" s="7">
        <v>17</v>
      </c>
      <c r="X12" s="7">
        <v>18</v>
      </c>
      <c r="Y12" s="7">
        <v>19</v>
      </c>
      <c r="Z12" s="7">
        <v>20</v>
      </c>
      <c r="AA12" s="7">
        <v>21</v>
      </c>
      <c r="AB12" s="7">
        <v>22</v>
      </c>
      <c r="AC12" s="7">
        <v>23</v>
      </c>
      <c r="AD12" s="7">
        <v>24</v>
      </c>
      <c r="AE12" s="7">
        <v>25</v>
      </c>
      <c r="AF12" s="7">
        <v>26</v>
      </c>
      <c r="AG12" s="7">
        <v>27</v>
      </c>
      <c r="AH12" s="7">
        <v>28</v>
      </c>
      <c r="AI12" s="7">
        <v>29</v>
      </c>
      <c r="AJ12" s="7">
        <v>30</v>
      </c>
      <c r="AK12" s="7">
        <v>31</v>
      </c>
      <c r="AL12" s="7">
        <v>32</v>
      </c>
      <c r="AM12" s="7">
        <v>33</v>
      </c>
      <c r="AN12" s="7">
        <v>34</v>
      </c>
      <c r="AO12" s="7">
        <v>35</v>
      </c>
      <c r="AP12" s="7">
        <v>36</v>
      </c>
      <c r="AQ12" s="7">
        <v>37</v>
      </c>
      <c r="AR12" s="7">
        <v>38</v>
      </c>
      <c r="AS12" s="7">
        <v>39</v>
      </c>
      <c r="AT12" s="7">
        <v>40</v>
      </c>
      <c r="AU12" s="7">
        <v>41</v>
      </c>
      <c r="AV12" s="7">
        <v>42</v>
      </c>
      <c r="AW12" s="7">
        <v>43</v>
      </c>
      <c r="AX12" s="7">
        <v>44</v>
      </c>
      <c r="AY12" s="7">
        <v>45</v>
      </c>
      <c r="AZ12" s="7">
        <v>46</v>
      </c>
      <c r="BA12" s="7">
        <v>47</v>
      </c>
      <c r="BB12" s="7">
        <v>48</v>
      </c>
      <c r="BC12" s="7">
        <v>49</v>
      </c>
      <c r="BD12" s="7">
        <v>50</v>
      </c>
    </row>
    <row r="13" spans="2:60" ht="168" customHeight="1" thickBot="1">
      <c r="B13" s="2"/>
      <c r="C13" s="2"/>
      <c r="D13" s="2"/>
      <c r="E13" s="2"/>
      <c r="F13" s="2"/>
      <c r="G13" s="66" t="str">
        <f>'Triage Audit'!G13</f>
        <v xml:space="preserve"> </v>
      </c>
      <c r="H13" s="66">
        <f>'Triage Audit'!H13</f>
        <v>0</v>
      </c>
      <c r="I13" s="66">
        <f>'Triage Audit'!I13</f>
        <v>0</v>
      </c>
      <c r="J13" s="66">
        <f>'Triage Audit'!J13</f>
        <v>0</v>
      </c>
      <c r="K13" s="66">
        <f>'Triage Audit'!K13</f>
        <v>0</v>
      </c>
      <c r="L13" s="66">
        <f>'Triage Audit'!L13</f>
        <v>0</v>
      </c>
      <c r="M13" s="66">
        <f>'Triage Audit'!M13</f>
        <v>0</v>
      </c>
      <c r="N13" s="66">
        <f>'Triage Audit'!N13</f>
        <v>0</v>
      </c>
      <c r="O13" s="66">
        <f>'Triage Audit'!O13</f>
        <v>0</v>
      </c>
      <c r="P13" s="66">
        <f>'Triage Audit'!P13</f>
        <v>0</v>
      </c>
      <c r="Q13" s="66">
        <f>'Triage Audit'!Q13</f>
        <v>0</v>
      </c>
      <c r="R13" s="66">
        <f>'Triage Audit'!R13</f>
        <v>0</v>
      </c>
      <c r="S13" s="66">
        <f>'Triage Audit'!S13</f>
        <v>0</v>
      </c>
      <c r="T13" s="66">
        <f>'Triage Audit'!T13</f>
        <v>0</v>
      </c>
      <c r="U13" s="66">
        <f>'Triage Audit'!U13</f>
        <v>0</v>
      </c>
      <c r="V13" s="66">
        <f>'Triage Audit'!V13</f>
        <v>0</v>
      </c>
      <c r="W13" s="66">
        <f>'Triage Audit'!W13</f>
        <v>0</v>
      </c>
      <c r="X13" s="66">
        <f>'Triage Audit'!X13</f>
        <v>0</v>
      </c>
      <c r="Y13" s="66">
        <f>'Triage Audit'!Y13</f>
        <v>0</v>
      </c>
      <c r="Z13" s="66">
        <f>'Triage Audit'!Z13</f>
        <v>0</v>
      </c>
      <c r="AA13" s="66">
        <f>'Triage Audit'!AA13</f>
        <v>0</v>
      </c>
      <c r="AB13" s="66">
        <f>'Triage Audit'!AB13</f>
        <v>0</v>
      </c>
      <c r="AC13" s="66">
        <f>'Triage Audit'!AC13</f>
        <v>0</v>
      </c>
      <c r="AD13" s="66">
        <f>'Triage Audit'!AD13</f>
        <v>0</v>
      </c>
      <c r="AE13" s="66">
        <f>'Triage Audit'!AE13</f>
        <v>0</v>
      </c>
      <c r="AF13" s="66">
        <f>'Triage Audit'!AF13</f>
        <v>0</v>
      </c>
      <c r="AG13" s="66">
        <f>'Triage Audit'!AG13</f>
        <v>0</v>
      </c>
      <c r="AH13" s="66">
        <f>'Triage Audit'!AH13</f>
        <v>0</v>
      </c>
      <c r="AI13" s="66">
        <f>'Triage Audit'!AI13</f>
        <v>0</v>
      </c>
      <c r="AJ13" s="66">
        <f>'Triage Audit'!AJ13</f>
        <v>0</v>
      </c>
      <c r="AK13" s="66">
        <f>'Triage Audit'!AK13</f>
        <v>0</v>
      </c>
      <c r="AL13" s="66">
        <f>'Triage Audit'!AL13</f>
        <v>0</v>
      </c>
      <c r="AM13" s="66">
        <f>'Triage Audit'!AM13</f>
        <v>0</v>
      </c>
      <c r="AN13" s="66">
        <f>'Triage Audit'!AN13</f>
        <v>0</v>
      </c>
      <c r="AO13" s="66">
        <f>'Triage Audit'!AO13</f>
        <v>0</v>
      </c>
      <c r="AP13" s="66">
        <f>'Triage Audit'!AP13</f>
        <v>0</v>
      </c>
      <c r="AQ13" s="66">
        <f>'Triage Audit'!AQ13</f>
        <v>0</v>
      </c>
      <c r="AR13" s="66">
        <f>'Triage Audit'!AR13</f>
        <v>0</v>
      </c>
      <c r="AS13" s="66">
        <f>'Triage Audit'!AS13</f>
        <v>0</v>
      </c>
      <c r="AT13" s="66">
        <f>'Triage Audit'!AT13</f>
        <v>0</v>
      </c>
      <c r="AU13" s="66">
        <f>'Triage Audit'!AU13</f>
        <v>0</v>
      </c>
      <c r="AV13" s="66">
        <f>'Triage Audit'!AV13</f>
        <v>0</v>
      </c>
      <c r="AW13" s="66">
        <f>'Triage Audit'!AW13</f>
        <v>0</v>
      </c>
      <c r="AX13" s="66">
        <f>'Triage Audit'!AX13</f>
        <v>0</v>
      </c>
      <c r="AY13" s="66">
        <f>'Triage Audit'!AY13</f>
        <v>0</v>
      </c>
      <c r="AZ13" s="66">
        <f>'Triage Audit'!AZ13</f>
        <v>0</v>
      </c>
      <c r="BA13" s="66">
        <f>'Triage Audit'!BA13</f>
        <v>0</v>
      </c>
      <c r="BB13" s="66">
        <f>'Triage Audit'!BB13</f>
        <v>0</v>
      </c>
      <c r="BC13" s="66">
        <f>'Triage Audit'!BC13</f>
        <v>0</v>
      </c>
      <c r="BD13" s="66">
        <f>'Triage Audit'!BD13</f>
        <v>0</v>
      </c>
    </row>
    <row r="14" spans="2:60" ht="21.75" customHeight="1" thickBot="1">
      <c r="B14" s="2"/>
      <c r="C14" s="2"/>
      <c r="D14" s="2"/>
      <c r="E14" s="2"/>
      <c r="F14" s="2"/>
      <c r="G14" s="149" t="s">
        <v>29</v>
      </c>
      <c r="H14" s="150"/>
      <c r="I14" s="150"/>
      <c r="J14" s="150"/>
      <c r="K14" s="150"/>
      <c r="L14" s="150"/>
      <c r="M14" s="150"/>
      <c r="N14" s="150"/>
      <c r="O14" s="150"/>
      <c r="P14" s="151"/>
      <c r="Q14" s="149" t="s">
        <v>29</v>
      </c>
      <c r="R14" s="150"/>
      <c r="S14" s="150"/>
      <c r="T14" s="150"/>
      <c r="U14" s="150"/>
      <c r="V14" s="150"/>
      <c r="W14" s="150"/>
      <c r="X14" s="150"/>
      <c r="Y14" s="150"/>
      <c r="Z14" s="151"/>
      <c r="AA14" s="149" t="s">
        <v>29</v>
      </c>
      <c r="AB14" s="150"/>
      <c r="AC14" s="150"/>
      <c r="AD14" s="150"/>
      <c r="AE14" s="150"/>
      <c r="AF14" s="150"/>
      <c r="AG14" s="150"/>
      <c r="AH14" s="150"/>
      <c r="AI14" s="150"/>
      <c r="AJ14" s="151"/>
      <c r="AK14" s="149" t="s">
        <v>29</v>
      </c>
      <c r="AL14" s="150"/>
      <c r="AM14" s="150"/>
      <c r="AN14" s="150"/>
      <c r="AO14" s="150"/>
      <c r="AP14" s="150"/>
      <c r="AQ14" s="150"/>
      <c r="AR14" s="150"/>
      <c r="AS14" s="150"/>
      <c r="AT14" s="151"/>
      <c r="AU14" s="149" t="s">
        <v>29</v>
      </c>
      <c r="AV14" s="150"/>
      <c r="AW14" s="150"/>
      <c r="AX14" s="150"/>
      <c r="AY14" s="150"/>
      <c r="AZ14" s="150"/>
      <c r="BA14" s="150"/>
      <c r="BB14" s="150"/>
      <c r="BC14" s="150"/>
      <c r="BD14" s="151"/>
    </row>
    <row r="15" spans="2:60" s="51" customFormat="1" ht="40.5" customHeight="1" thickBot="1">
      <c r="B15" s="49"/>
      <c r="C15" s="49"/>
      <c r="D15" s="49"/>
      <c r="E15" s="49"/>
      <c r="F15" s="49"/>
      <c r="G15" s="67" t="str">
        <f>'Triage Audit'!G15</f>
        <v xml:space="preserve"> </v>
      </c>
      <c r="H15" s="67">
        <f>'Triage Audit'!H15</f>
        <v>0</v>
      </c>
      <c r="I15" s="67">
        <f>'Triage Audit'!I15</f>
        <v>0</v>
      </c>
      <c r="J15" s="67">
        <f>'Triage Audit'!J15</f>
        <v>0</v>
      </c>
      <c r="K15" s="67">
        <f>'Triage Audit'!K15</f>
        <v>0</v>
      </c>
      <c r="L15" s="67">
        <f>'Triage Audit'!L15</f>
        <v>0</v>
      </c>
      <c r="M15" s="67">
        <f>'Triage Audit'!M15</f>
        <v>0</v>
      </c>
      <c r="N15" s="67">
        <f>'Triage Audit'!N15</f>
        <v>0</v>
      </c>
      <c r="O15" s="67">
        <f>'Triage Audit'!O15</f>
        <v>0</v>
      </c>
      <c r="P15" s="67">
        <f>'Triage Audit'!P15</f>
        <v>0</v>
      </c>
      <c r="Q15" s="67">
        <f>'Triage Audit'!Q15</f>
        <v>0</v>
      </c>
      <c r="R15" s="67">
        <f>'Triage Audit'!R15</f>
        <v>0</v>
      </c>
      <c r="S15" s="67">
        <f>'Triage Audit'!S15</f>
        <v>0</v>
      </c>
      <c r="T15" s="67">
        <f>'Triage Audit'!T15</f>
        <v>0</v>
      </c>
      <c r="U15" s="67">
        <f>'Triage Audit'!U15</f>
        <v>0</v>
      </c>
      <c r="V15" s="67">
        <f>'Triage Audit'!V15</f>
        <v>0</v>
      </c>
      <c r="W15" s="67">
        <f>'Triage Audit'!W15</f>
        <v>0</v>
      </c>
      <c r="X15" s="67">
        <f>'Triage Audit'!X15</f>
        <v>0</v>
      </c>
      <c r="Y15" s="67">
        <f>'Triage Audit'!Y15</f>
        <v>0</v>
      </c>
      <c r="Z15" s="67">
        <f>'Triage Audit'!Z15</f>
        <v>0</v>
      </c>
      <c r="AA15" s="67">
        <f>'Triage Audit'!AA15</f>
        <v>0</v>
      </c>
      <c r="AB15" s="67">
        <f>'Triage Audit'!AB15</f>
        <v>0</v>
      </c>
      <c r="AC15" s="67">
        <f>'Triage Audit'!AC15</f>
        <v>0</v>
      </c>
      <c r="AD15" s="67">
        <f>'Triage Audit'!AD15</f>
        <v>0</v>
      </c>
      <c r="AE15" s="67">
        <f>'Triage Audit'!AE15</f>
        <v>0</v>
      </c>
      <c r="AF15" s="67">
        <f>'Triage Audit'!AF15</f>
        <v>0</v>
      </c>
      <c r="AG15" s="67">
        <f>'Triage Audit'!AG15</f>
        <v>0</v>
      </c>
      <c r="AH15" s="67">
        <f>'Triage Audit'!AH15</f>
        <v>0</v>
      </c>
      <c r="AI15" s="67">
        <f>'Triage Audit'!AI15</f>
        <v>0</v>
      </c>
      <c r="AJ15" s="67">
        <f>'Triage Audit'!AJ15</f>
        <v>0</v>
      </c>
      <c r="AK15" s="67">
        <f>'Triage Audit'!AK15</f>
        <v>0</v>
      </c>
      <c r="AL15" s="67">
        <f>'Triage Audit'!AL15</f>
        <v>0</v>
      </c>
      <c r="AM15" s="67">
        <f>'Triage Audit'!AM15</f>
        <v>0</v>
      </c>
      <c r="AN15" s="67">
        <f>'Triage Audit'!AN15</f>
        <v>0</v>
      </c>
      <c r="AO15" s="67">
        <f>'Triage Audit'!AO15</f>
        <v>0</v>
      </c>
      <c r="AP15" s="67">
        <f>'Triage Audit'!AP15</f>
        <v>0</v>
      </c>
      <c r="AQ15" s="67">
        <f>'Triage Audit'!AQ15</f>
        <v>0</v>
      </c>
      <c r="AR15" s="67">
        <f>'Triage Audit'!AR15</f>
        <v>0</v>
      </c>
      <c r="AS15" s="67">
        <f>'Triage Audit'!AS15</f>
        <v>0</v>
      </c>
      <c r="AT15" s="67">
        <f>'Triage Audit'!AT15</f>
        <v>0</v>
      </c>
      <c r="AU15" s="67">
        <f>'Triage Audit'!AU15</f>
        <v>0</v>
      </c>
      <c r="AV15" s="67">
        <f>'Triage Audit'!AV15</f>
        <v>0</v>
      </c>
      <c r="AW15" s="67">
        <f>'Triage Audit'!AW15</f>
        <v>0</v>
      </c>
      <c r="AX15" s="67">
        <f>'Triage Audit'!AX15</f>
        <v>0</v>
      </c>
      <c r="AY15" s="67">
        <f>'Triage Audit'!AY15</f>
        <v>0</v>
      </c>
      <c r="AZ15" s="67">
        <f>'Triage Audit'!AZ15</f>
        <v>0</v>
      </c>
      <c r="BA15" s="67">
        <f>'Triage Audit'!BA15</f>
        <v>0</v>
      </c>
      <c r="BB15" s="67">
        <f>'Triage Audit'!BB15</f>
        <v>0</v>
      </c>
      <c r="BC15" s="67">
        <f>'Triage Audit'!BC15</f>
        <v>0</v>
      </c>
      <c r="BD15" s="67">
        <f>'Triage Audit'!BD15</f>
        <v>0</v>
      </c>
    </row>
    <row r="16" spans="2:60" ht="20.100000000000001" customHeight="1" thickBot="1">
      <c r="B16" s="2"/>
      <c r="C16" s="2"/>
      <c r="D16" s="2"/>
      <c r="E16" s="2"/>
      <c r="F16" s="2"/>
      <c r="G16" s="35" t="s">
        <v>14</v>
      </c>
      <c r="H16" s="35"/>
      <c r="I16" s="35"/>
      <c r="J16" s="35"/>
      <c r="K16" s="35" t="s">
        <v>20</v>
      </c>
      <c r="L16" s="35"/>
      <c r="M16" s="35" t="s">
        <v>21</v>
      </c>
      <c r="N16" s="35"/>
      <c r="O16" s="35" t="s">
        <v>1</v>
      </c>
      <c r="P16" s="35"/>
      <c r="Q16" s="35" t="s">
        <v>14</v>
      </c>
      <c r="R16" s="35"/>
      <c r="S16" s="35"/>
      <c r="T16" s="35"/>
      <c r="U16" s="35" t="s">
        <v>20</v>
      </c>
      <c r="V16" s="35"/>
      <c r="W16" s="35" t="s">
        <v>21</v>
      </c>
      <c r="X16" s="35"/>
      <c r="Y16" s="35" t="s">
        <v>1</v>
      </c>
      <c r="Z16" s="35"/>
      <c r="AA16" s="35" t="s">
        <v>14</v>
      </c>
      <c r="AB16" s="35"/>
      <c r="AC16" s="35"/>
      <c r="AD16" s="35"/>
      <c r="AE16" s="35" t="s">
        <v>20</v>
      </c>
      <c r="AF16" s="35"/>
      <c r="AG16" s="35" t="s">
        <v>21</v>
      </c>
      <c r="AH16" s="35"/>
      <c r="AI16" s="35" t="s">
        <v>1</v>
      </c>
      <c r="AJ16" s="35"/>
      <c r="AK16" s="35" t="s">
        <v>14</v>
      </c>
      <c r="AL16" s="35"/>
      <c r="AM16" s="35"/>
      <c r="AN16" s="35"/>
      <c r="AO16" s="35" t="s">
        <v>20</v>
      </c>
      <c r="AP16" s="35"/>
      <c r="AQ16" s="35" t="s">
        <v>21</v>
      </c>
      <c r="AR16" s="35"/>
      <c r="AS16" s="35" t="s">
        <v>1</v>
      </c>
      <c r="AT16" s="35"/>
      <c r="AU16" s="35" t="s">
        <v>14</v>
      </c>
      <c r="AV16" s="35"/>
      <c r="AW16" s="35"/>
      <c r="AX16" s="35"/>
      <c r="AY16" s="35" t="s">
        <v>20</v>
      </c>
      <c r="AZ16" s="35"/>
      <c r="BA16" s="35" t="s">
        <v>21</v>
      </c>
      <c r="BB16" s="35"/>
      <c r="BC16" s="35" t="s">
        <v>1</v>
      </c>
      <c r="BD16" s="35"/>
      <c r="BE16" s="17" t="s">
        <v>2</v>
      </c>
      <c r="BF16" s="17" t="s">
        <v>3</v>
      </c>
      <c r="BG16" s="11" t="s">
        <v>1</v>
      </c>
      <c r="BH16" s="11" t="s">
        <v>5</v>
      </c>
    </row>
    <row r="17" spans="2:60" ht="39.950000000000003" customHeight="1" thickBot="1">
      <c r="B17" s="79">
        <v>1</v>
      </c>
      <c r="C17" s="260" t="s">
        <v>129</v>
      </c>
      <c r="D17" s="261"/>
      <c r="E17" s="261"/>
      <c r="F17" s="262"/>
      <c r="G17" s="116" t="str">
        <f>IF('Triage Audit'!G17&lt;&gt;" ",IF(OR('Triage Audit'!G17="No",'Triage Audit'!G19="No",'Triage Audit'!G20="No",'Triage Audit'!G21="No",'Triage Audit'!G29="No",'Triage Audit'!G30="No"),"No","Yes"),"")</f>
        <v/>
      </c>
      <c r="H17" s="116" t="str">
        <f>IF('Triage Audit'!H17&lt;&gt;"",IF(OR('Triage Audit'!H17="No",'Triage Audit'!H19="No",'Triage Audit'!H20="No",'Triage Audit'!H21="No",'Triage Audit'!H29="No",'Triage Audit'!H30="No"),"No","Yes"),"")</f>
        <v/>
      </c>
      <c r="I17" s="116" t="str">
        <f>IF('Triage Audit'!I17&lt;&gt;"",IF(OR('Triage Audit'!I17="No",'Triage Audit'!I19="No",'Triage Audit'!I20="No",'Triage Audit'!I21="No",'Triage Audit'!I29="No",'Triage Audit'!I30="No"),"No","Yes"),"")</f>
        <v/>
      </c>
      <c r="J17" s="116" t="str">
        <f>IF('Triage Audit'!J17&lt;&gt;"",IF(OR('Triage Audit'!J17="No",'Triage Audit'!J19="No",'Triage Audit'!J20="No",'Triage Audit'!J21="No",'Triage Audit'!J29="No",'Triage Audit'!J30="No"),"No","Yes"),"")</f>
        <v/>
      </c>
      <c r="K17" s="116" t="str">
        <f>IF('Triage Audit'!K17&lt;&gt;"",IF(OR('Triage Audit'!K17="No",'Triage Audit'!K19="No",'Triage Audit'!K20="No",'Triage Audit'!K21="No",'Triage Audit'!K29="No",'Triage Audit'!K30="No"),"No","Yes"),"")</f>
        <v/>
      </c>
      <c r="L17" s="116" t="str">
        <f>IF('Triage Audit'!L17&lt;&gt;"",IF(OR('Triage Audit'!L17="No",'Triage Audit'!L19="No",'Triage Audit'!L20="No",'Triage Audit'!L21="No",'Triage Audit'!L29="No",'Triage Audit'!L30="No"),"No","Yes"),"")</f>
        <v/>
      </c>
      <c r="M17" s="116" t="str">
        <f>IF('Triage Audit'!M17&lt;&gt;"",IF(OR('Triage Audit'!M17="No",'Triage Audit'!M19="No",'Triage Audit'!M20="No",'Triage Audit'!M21="No",'Triage Audit'!M29="No",'Triage Audit'!M30="No"),"No","Yes"),"")</f>
        <v/>
      </c>
      <c r="N17" s="116" t="str">
        <f>IF('Triage Audit'!N17&lt;&gt;"",IF(OR('Triage Audit'!N17="No",'Triage Audit'!N19="No",'Triage Audit'!N20="No",'Triage Audit'!N21="No",'Triage Audit'!N29="No",'Triage Audit'!N30="No"),"No","Yes"),"")</f>
        <v/>
      </c>
      <c r="O17" s="116" t="str">
        <f>IF('Triage Audit'!O17&lt;&gt;"",IF(OR('Triage Audit'!O17="No",'Triage Audit'!O19="No",'Triage Audit'!O20="No",'Triage Audit'!O21="No",'Triage Audit'!O29="No",'Triage Audit'!O30="No"),"No","Yes"),"")</f>
        <v/>
      </c>
      <c r="P17" s="120" t="str">
        <f>IF('Triage Audit'!P17&lt;&gt;"",IF(OR('Triage Audit'!P17="No",'Triage Audit'!P19="No",'Triage Audit'!P20="No",'Triage Audit'!P21="No",'Triage Audit'!P29="No",'Triage Audit'!P30="No"),"No","Yes"),"")</f>
        <v/>
      </c>
      <c r="Q17" s="116" t="str">
        <f>IF('Triage Audit'!Q17&lt;&gt;"",IF(OR('Triage Audit'!Q17="No",'Triage Audit'!Q19="No",'Triage Audit'!Q20="No",'Triage Audit'!Q21="No",'Triage Audit'!Q29="No",'Triage Audit'!Q30="No"),"No","Yes"),"")</f>
        <v/>
      </c>
      <c r="R17" s="116" t="str">
        <f>IF('Triage Audit'!R17&lt;&gt;"",IF(OR('Triage Audit'!R17="No",'Triage Audit'!R19="No",'Triage Audit'!R20="No",'Triage Audit'!R21="No",'Triage Audit'!R29="No",'Triage Audit'!R30="No"),"No","Yes"),"")</f>
        <v/>
      </c>
      <c r="S17" s="116" t="str">
        <f>IF('Triage Audit'!S17&lt;&gt;"",IF(OR('Triage Audit'!S17="No",'Triage Audit'!S19="No",'Triage Audit'!S20="No",'Triage Audit'!S21="No",'Triage Audit'!S29="No",'Triage Audit'!S30="No"),"No","Yes"),"")</f>
        <v/>
      </c>
      <c r="T17" s="116" t="str">
        <f>IF('Triage Audit'!T17&lt;&gt;"",IF(OR('Triage Audit'!T17="No",'Triage Audit'!T19="No",'Triage Audit'!T20="No",'Triage Audit'!T21="No",'Triage Audit'!T29="No",'Triage Audit'!T30="No"),"No","Yes"),"")</f>
        <v/>
      </c>
      <c r="U17" s="116" t="str">
        <f>IF('Triage Audit'!U17&lt;&gt;"",IF(OR('Triage Audit'!U17="No",'Triage Audit'!U19="No",'Triage Audit'!U20="No",'Triage Audit'!U21="No",'Triage Audit'!U29="No",'Triage Audit'!U30="No"),"No","Yes"),"")</f>
        <v/>
      </c>
      <c r="V17" s="116" t="str">
        <f>IF('Triage Audit'!V17&lt;&gt;"",IF(OR('Triage Audit'!V17="No",'Triage Audit'!V19="No",'Triage Audit'!V20="No",'Triage Audit'!V21="No",'Triage Audit'!V29="No",'Triage Audit'!V30="No"),"No","Yes"),"")</f>
        <v/>
      </c>
      <c r="W17" s="116" t="str">
        <f>IF('Triage Audit'!W17&lt;&gt;"",IF(OR('Triage Audit'!W17="No",'Triage Audit'!W19="No",'Triage Audit'!W20="No",'Triage Audit'!W21="No",'Triage Audit'!W29="No",'Triage Audit'!W30="No"),"No","Yes"),"")</f>
        <v/>
      </c>
      <c r="X17" s="116" t="str">
        <f>IF('Triage Audit'!X17&lt;&gt;"",IF(OR('Triage Audit'!X17="No",'Triage Audit'!X19="No",'Triage Audit'!X20="No",'Triage Audit'!X21="No",'Triage Audit'!X29="No",'Triage Audit'!X30="No"),"No","Yes"),"")</f>
        <v/>
      </c>
      <c r="Y17" s="116" t="str">
        <f>IF('Triage Audit'!Y17&lt;&gt;"",IF(OR('Triage Audit'!Y17="No",'Triage Audit'!Y19="No",'Triage Audit'!Y20="No",'Triage Audit'!Y21="No",'Triage Audit'!Y29="No",'Triage Audit'!Y30="No"),"No","Yes"),"")</f>
        <v/>
      </c>
      <c r="Z17" s="120" t="str">
        <f>IF('Triage Audit'!Z17&lt;&gt;"",IF(OR('Triage Audit'!Z17="No",'Triage Audit'!Z19="No",'Triage Audit'!Z20="No",'Triage Audit'!Z21="No",'Triage Audit'!Z29="No",'Triage Audit'!Z30="No"),"No","Yes"),"")</f>
        <v/>
      </c>
      <c r="AA17" s="116" t="str">
        <f>IF('Triage Audit'!AA17&lt;&gt;"",IF(OR('Triage Audit'!AA17="No",'Triage Audit'!AA19="No",'Triage Audit'!AA20="No",'Triage Audit'!AA21="No",'Triage Audit'!AA29="No",'Triage Audit'!AA30="No"),"No","Yes"),"")</f>
        <v/>
      </c>
      <c r="AB17" s="116" t="str">
        <f>IF('Triage Audit'!AB17&lt;&gt;"",IF(OR('Triage Audit'!AB17="No",'Triage Audit'!AB19="No",'Triage Audit'!AB20="No",'Triage Audit'!AB21="No",'Triage Audit'!AB29="No",'Triage Audit'!AB30="No"),"No","Yes"),"")</f>
        <v/>
      </c>
      <c r="AC17" s="116" t="str">
        <f>IF('Triage Audit'!AC17&lt;&gt;"",IF(OR('Triage Audit'!AC17="No",'Triage Audit'!AC19="No",'Triage Audit'!AC20="No",'Triage Audit'!AC21="No",'Triage Audit'!AC29="No",'Triage Audit'!AC30="No"),"No","Yes"),"")</f>
        <v/>
      </c>
      <c r="AD17" s="116" t="str">
        <f>IF('Triage Audit'!AD17&lt;&gt;"",IF(OR('Triage Audit'!AD17="No",'Triage Audit'!AD19="No",'Triage Audit'!AD20="No",'Triage Audit'!AD21="No",'Triage Audit'!AD29="No",'Triage Audit'!AD30="No"),"No","Yes"),"")</f>
        <v/>
      </c>
      <c r="AE17" s="116" t="str">
        <f>IF('Triage Audit'!AE17&lt;&gt;"",IF(OR('Triage Audit'!AE17="No",'Triage Audit'!AE19="No",'Triage Audit'!AE20="No",'Triage Audit'!AE21="No",'Triage Audit'!AE29="No",'Triage Audit'!AE30="No"),"No","Yes"),"")</f>
        <v/>
      </c>
      <c r="AF17" s="116" t="str">
        <f>IF('Triage Audit'!AF17&lt;&gt;"",IF(OR('Triage Audit'!AF17="No",'Triage Audit'!AF19="No",'Triage Audit'!AF20="No",'Triage Audit'!AF21="No",'Triage Audit'!AF29="No",'Triage Audit'!AF30="No"),"No","Yes"),"")</f>
        <v/>
      </c>
      <c r="AG17" s="116" t="str">
        <f>IF('Triage Audit'!AG17&lt;&gt;"",IF(OR('Triage Audit'!AG17="No",'Triage Audit'!AG19="No",'Triage Audit'!AG20="No",'Triage Audit'!AG21="No",'Triage Audit'!AG29="No",'Triage Audit'!AG30="No"),"No","Yes"),"")</f>
        <v/>
      </c>
      <c r="AH17" s="116" t="str">
        <f>IF('Triage Audit'!AH17&lt;&gt;"",IF(OR('Triage Audit'!AH17="No",'Triage Audit'!AH19="No",'Triage Audit'!AH20="No",'Triage Audit'!AH21="No",'Triage Audit'!AH29="No",'Triage Audit'!AH30="No"),"No","Yes"),"")</f>
        <v/>
      </c>
      <c r="AI17" s="116" t="str">
        <f>IF('Triage Audit'!AI17&lt;&gt;"",IF(OR('Triage Audit'!AI17="No",'Triage Audit'!AI19="No",'Triage Audit'!AI20="No",'Triage Audit'!AI21="No",'Triage Audit'!AI29="No",'Triage Audit'!AI30="No"),"No","Yes"),"")</f>
        <v/>
      </c>
      <c r="AJ17" s="120" t="str">
        <f>IF('Triage Audit'!AJ17&lt;&gt;"",IF(OR('Triage Audit'!AJ17="No",'Triage Audit'!AJ19="No",'Triage Audit'!AJ20="No",'Triage Audit'!AJ21="No",'Triage Audit'!AJ29="No",'Triage Audit'!AJ30="No"),"No","Yes"),"")</f>
        <v/>
      </c>
      <c r="AK17" s="116" t="str">
        <f>IF('Triage Audit'!AK17&lt;&gt;"",IF(OR('Triage Audit'!AK17="No",'Triage Audit'!AK19="No",'Triage Audit'!AK20="No",'Triage Audit'!AK21="No",'Triage Audit'!AK29="No",'Triage Audit'!AK30="No"),"No","Yes"),"")</f>
        <v/>
      </c>
      <c r="AL17" s="116" t="str">
        <f>IF('Triage Audit'!AL17&lt;&gt;"",IF(OR('Triage Audit'!AL17="No",'Triage Audit'!AL19="No",'Triage Audit'!AL20="No",'Triage Audit'!AL21="No",'Triage Audit'!AL29="No",'Triage Audit'!AL30="No"),"No","Yes"),"")</f>
        <v/>
      </c>
      <c r="AM17" s="116" t="str">
        <f>IF('Triage Audit'!AM17&lt;&gt;"",IF(OR('Triage Audit'!AM17="No",'Triage Audit'!AM19="No",'Triage Audit'!AM20="No",'Triage Audit'!AM21="No",'Triage Audit'!AM29="No",'Triage Audit'!AM30="No"),"No","Yes"),"")</f>
        <v/>
      </c>
      <c r="AN17" s="116" t="str">
        <f>IF('Triage Audit'!AN17&lt;&gt;"",IF(OR('Triage Audit'!AN17="No",'Triage Audit'!AN19="No",'Triage Audit'!AN20="No",'Triage Audit'!AN21="No",'Triage Audit'!AN29="No",'Triage Audit'!AN30="No"),"No","Yes"),"")</f>
        <v/>
      </c>
      <c r="AO17" s="116" t="str">
        <f>IF('Triage Audit'!AO17&lt;&gt;"",IF(OR('Triage Audit'!AO17="No",'Triage Audit'!AO19="No",'Triage Audit'!AO20="No",'Triage Audit'!AO21="No",'Triage Audit'!AO29="No",'Triage Audit'!AO30="No"),"No","Yes"),"")</f>
        <v/>
      </c>
      <c r="AP17" s="117" t="str">
        <f>IF('Triage Audit'!AP17&lt;&gt;"",IF(OR('Triage Audit'!AP17="No",'Triage Audit'!AP19="No",'Triage Audit'!AP20="No",'Triage Audit'!AP21="No",'Triage Audit'!AP29="No",'Triage Audit'!AP30="No"),"No","Yes"),"")</f>
        <v/>
      </c>
      <c r="AQ17" s="117" t="str">
        <f>IF('Triage Audit'!AQ17&lt;&gt;"",IF(OR('Triage Audit'!AQ17="No",'Triage Audit'!AQ19="No",'Triage Audit'!AQ20="No",'Triage Audit'!AQ21="No",'Triage Audit'!AQ29="No",'Triage Audit'!AQ30="No"),"No","Yes"),"")</f>
        <v/>
      </c>
      <c r="AR17" s="117" t="str">
        <f>IF('Triage Audit'!AR17&lt;&gt;"",IF(OR('Triage Audit'!AR17="No",'Triage Audit'!AR19="No",'Triage Audit'!AR20="No",'Triage Audit'!AR21="No",'Triage Audit'!AR29="No",'Triage Audit'!AR30="No"),"No","Yes"),"")</f>
        <v/>
      </c>
      <c r="AS17" s="117" t="str">
        <f>IF('Triage Audit'!AS17&lt;&gt;"",IF(OR('Triage Audit'!AS17="No",'Triage Audit'!AS19="No",'Triage Audit'!AS20="No",'Triage Audit'!AS21="No",'Triage Audit'!AS29="No",'Triage Audit'!AS30="No"),"No","Yes"),"")</f>
        <v/>
      </c>
      <c r="AT17" s="118" t="str">
        <f>IF('Triage Audit'!AT17&lt;&gt;"",IF(OR('Triage Audit'!AT17="No",'Triage Audit'!AT19="No",'Triage Audit'!AT20="No",'Triage Audit'!AT21="No",'Triage Audit'!AT29="No",'Triage Audit'!AT30="No"),"No","Yes"),"")</f>
        <v/>
      </c>
      <c r="AU17" s="119" t="str">
        <f>IF('Triage Audit'!AU17&lt;&gt;"",IF(OR('Triage Audit'!AU17="No",'Triage Audit'!AU19="No",'Triage Audit'!AU20="No",'Triage Audit'!AU21="No",'Triage Audit'!AU29="No",'Triage Audit'!AU30="No"),"No","Yes"),"")</f>
        <v/>
      </c>
      <c r="AV17" s="117" t="str">
        <f>IF('Triage Audit'!AV17&lt;&gt;"",IF(OR('Triage Audit'!AV17="No",'Triage Audit'!AV19="No",'Triage Audit'!AV20="No",'Triage Audit'!AV21="No",'Triage Audit'!AV29="No",'Triage Audit'!AV30="No"),"No","Yes"),"")</f>
        <v/>
      </c>
      <c r="AW17" s="117" t="str">
        <f>IF('Triage Audit'!AW17&lt;&gt;"",IF(OR('Triage Audit'!AW17="No",'Triage Audit'!AW19="No",'Triage Audit'!AW20="No",'Triage Audit'!AW21="No",'Triage Audit'!AW29="No",'Triage Audit'!AW30="No"),"No","Yes"),"")</f>
        <v/>
      </c>
      <c r="AX17" s="117" t="str">
        <f>IF('Triage Audit'!AX17&lt;&gt;"",IF(OR('Triage Audit'!AX17="No",'Triage Audit'!AX19="No",'Triage Audit'!AX20="No",'Triage Audit'!AX21="No",'Triage Audit'!AX29="No",'Triage Audit'!AX30="No"),"No","Yes"),"")</f>
        <v/>
      </c>
      <c r="AY17" s="117" t="str">
        <f>IF('Triage Audit'!AY17&lt;&gt;"",IF(OR('Triage Audit'!AY17="No",'Triage Audit'!AY19="No",'Triage Audit'!AY20="No",'Triage Audit'!AY21="No",'Triage Audit'!AY29="No",'Triage Audit'!AY30="No"),"No","Yes"),"")</f>
        <v/>
      </c>
      <c r="AZ17" s="117" t="str">
        <f>IF('Triage Audit'!AZ17&lt;&gt;"",IF(OR('Triage Audit'!AZ17="No",'Triage Audit'!AZ19="No",'Triage Audit'!AZ20="No",'Triage Audit'!AZ21="No",'Triage Audit'!AZ29="No",'Triage Audit'!AZ30="No"),"No","Yes"),"")</f>
        <v/>
      </c>
      <c r="BA17" s="117" t="str">
        <f>IF('Triage Audit'!BA17&lt;&gt;"",IF(OR('Triage Audit'!BA17="No",'Triage Audit'!BA19="No",'Triage Audit'!BA20="No",'Triage Audit'!BA21="No",'Triage Audit'!BA29="No",'Triage Audit'!BA30="No"),"No","Yes"),"")</f>
        <v/>
      </c>
      <c r="BB17" s="117" t="str">
        <f>IF('Triage Audit'!BB17&lt;&gt;"",IF(OR('Triage Audit'!BB17="No",'Triage Audit'!BB19="No",'Triage Audit'!BB20="No",'Triage Audit'!BB21="No",'Triage Audit'!BB29="No",'Triage Audit'!BB30="No"),"No","Yes"),"")</f>
        <v/>
      </c>
      <c r="BC17" s="117" t="str">
        <f>IF('Triage Audit'!BC17&lt;&gt;"",IF(OR('Triage Audit'!BC17="No",'Triage Audit'!BC19="No",'Triage Audit'!BC20="No",'Triage Audit'!BC21="No",'Triage Audit'!BC29="No",'Triage Audit'!BC30="No"),"No","Yes"),"")</f>
        <v/>
      </c>
      <c r="BD17" s="120" t="str">
        <f>IF('Triage Audit'!BD17&lt;&gt;"",IF(OR('Triage Audit'!BD17="No",'Triage Audit'!BD19="No",'Triage Audit'!BD20="No",'Triage Audit'!BD21="No",'Triage Audit'!BD29="No",'Triage Audit'!BD30="No"),"No","Yes"),"")</f>
        <v/>
      </c>
      <c r="BE17" s="47">
        <f t="shared" ref="BE17:BE22" si="0">COUNTIF(G17:BD17,"yes")</f>
        <v>0</v>
      </c>
      <c r="BF17" s="10">
        <f t="shared" ref="BF17:BF22" si="1">COUNTIF(G17:BD17,"no")</f>
        <v>0</v>
      </c>
      <c r="BG17" s="10">
        <f t="shared" ref="BG17:BG22" si="2">COUNTIF(G17:BD17,"na")</f>
        <v>0</v>
      </c>
      <c r="BH17" s="48" t="str">
        <f t="shared" ref="BH17:BH22" si="3">(IF(AND(BE17&gt;=1,BF17&gt;=0,BG17&gt;=1),SUM(BE17/(BE17+BF17)),IF(AND(BE17=0,BF17&gt;=1,BG17&gt;=1),"0%",IF(AND(BE17=0,BF17=0,BG17=0),"",IF(BG17&lt;&gt;0,"NA",SUM(BE17/(BE17+BF17)))))))</f>
        <v/>
      </c>
    </row>
    <row r="18" spans="2:60" ht="39.950000000000003" customHeight="1" thickBot="1">
      <c r="B18" s="79">
        <v>2</v>
      </c>
      <c r="C18" s="252" t="s">
        <v>55</v>
      </c>
      <c r="D18" s="263"/>
      <c r="E18" s="263"/>
      <c r="F18" s="264"/>
      <c r="G18" s="116">
        <f>IF('Triage Audit'!G17&lt;&gt;"",+Treatment!G28,"")</f>
        <v>0</v>
      </c>
      <c r="H18" s="116" t="str">
        <f>IF('Triage Audit'!H17&lt;&gt;"",+Treatment!H28,"")</f>
        <v/>
      </c>
      <c r="I18" s="116" t="str">
        <f>IF('Triage Audit'!I17&lt;&gt;"",+Treatment!I28,"")</f>
        <v/>
      </c>
      <c r="J18" s="116" t="str">
        <f>IF('Triage Audit'!J17&lt;&gt;"",+Treatment!J28,"")</f>
        <v/>
      </c>
      <c r="K18" s="116" t="str">
        <f>IF('Triage Audit'!K17&lt;&gt;"",+Treatment!K28,"")</f>
        <v/>
      </c>
      <c r="L18" s="116" t="str">
        <f>IF('Triage Audit'!L17&lt;&gt;"",+Treatment!L28,"")</f>
        <v/>
      </c>
      <c r="M18" s="116" t="str">
        <f>IF('Triage Audit'!M17&lt;&gt;"",+Treatment!M28,"")</f>
        <v/>
      </c>
      <c r="N18" s="116" t="str">
        <f>IF('Triage Audit'!N17&lt;&gt;"",+Treatment!N28,"")</f>
        <v/>
      </c>
      <c r="O18" s="116" t="str">
        <f>IF('Triage Audit'!O17&lt;&gt;"",+Treatment!O28,"")</f>
        <v/>
      </c>
      <c r="P18" s="120" t="str">
        <f>IF('Triage Audit'!P17&lt;&gt;"",+Treatment!P28,"")</f>
        <v/>
      </c>
      <c r="Q18" s="116" t="str">
        <f>IF('Triage Audit'!Q17&lt;&gt;"",+Treatment!Q28,"")</f>
        <v/>
      </c>
      <c r="R18" s="116" t="str">
        <f>IF('Triage Audit'!R17&lt;&gt;"",+Treatment!R28,"")</f>
        <v/>
      </c>
      <c r="S18" s="116" t="str">
        <f>IF('Triage Audit'!S17&lt;&gt;"",+Treatment!S28,"")</f>
        <v/>
      </c>
      <c r="T18" s="116" t="str">
        <f>IF('Triage Audit'!T17&lt;&gt;"",+Treatment!T28,"")</f>
        <v/>
      </c>
      <c r="U18" s="116" t="str">
        <f>IF('Triage Audit'!U17&lt;&gt;"",+Treatment!U28,"")</f>
        <v/>
      </c>
      <c r="V18" s="116" t="str">
        <f>IF('Triage Audit'!V17&lt;&gt;"",+Treatment!V28,"")</f>
        <v/>
      </c>
      <c r="W18" s="116" t="str">
        <f>IF('Triage Audit'!W17&lt;&gt;"",+Treatment!W28,"")</f>
        <v/>
      </c>
      <c r="X18" s="116" t="str">
        <f>IF('Triage Audit'!X17&lt;&gt;"",+Treatment!X28,"")</f>
        <v/>
      </c>
      <c r="Y18" s="116" t="str">
        <f>IF('Triage Audit'!Y17&lt;&gt;"",+Treatment!Y28,"")</f>
        <v/>
      </c>
      <c r="Z18" s="120" t="str">
        <f>IF('Triage Audit'!Z17&lt;&gt;"",+Treatment!Z28,"")</f>
        <v/>
      </c>
      <c r="AA18" s="116" t="str">
        <f>IF('Triage Audit'!AA17&lt;&gt;"",+Treatment!AA28,"")</f>
        <v/>
      </c>
      <c r="AB18" s="116" t="str">
        <f>IF('Triage Audit'!AB17&lt;&gt;"",+Treatment!AB28,"")</f>
        <v/>
      </c>
      <c r="AC18" s="116" t="str">
        <f>IF('Triage Audit'!AC17&lt;&gt;"",+Treatment!AC28,"")</f>
        <v/>
      </c>
      <c r="AD18" s="116" t="str">
        <f>IF('Triage Audit'!AD17&lt;&gt;"",+Treatment!AD28,"")</f>
        <v/>
      </c>
      <c r="AE18" s="116" t="str">
        <f>IF('Triage Audit'!AE17&lt;&gt;"",+Treatment!AE28,"")</f>
        <v/>
      </c>
      <c r="AF18" s="116" t="str">
        <f>IF('Triage Audit'!AF17&lt;&gt;"",+Treatment!AF28,"")</f>
        <v/>
      </c>
      <c r="AG18" s="116" t="str">
        <f>IF('Triage Audit'!AG17&lt;&gt;"",+Treatment!AG28,"")</f>
        <v/>
      </c>
      <c r="AH18" s="116" t="str">
        <f>IF('Triage Audit'!AH17&lt;&gt;"",+Treatment!AH28,"")</f>
        <v/>
      </c>
      <c r="AI18" s="116" t="str">
        <f>IF('Triage Audit'!AI17&lt;&gt;"",+Treatment!AI28,"")</f>
        <v/>
      </c>
      <c r="AJ18" s="120" t="str">
        <f>IF('Triage Audit'!AJ17&lt;&gt;"",+Treatment!AJ28,"")</f>
        <v/>
      </c>
      <c r="AK18" s="116" t="str">
        <f>IF('Triage Audit'!AK17&lt;&gt;"",+Treatment!AK28,"")</f>
        <v/>
      </c>
      <c r="AL18" s="116" t="str">
        <f>IF('Triage Audit'!AL17&lt;&gt;"",+Treatment!AL28,"")</f>
        <v/>
      </c>
      <c r="AM18" s="116" t="str">
        <f>IF('Triage Audit'!AM17&lt;&gt;"",+Treatment!AM28,"")</f>
        <v/>
      </c>
      <c r="AN18" s="116" t="str">
        <f>IF('Triage Audit'!AN17&lt;&gt;"",+Treatment!AN28,"")</f>
        <v/>
      </c>
      <c r="AO18" s="117" t="str">
        <f>IF('Triage Audit'!AO17&lt;&gt;"",+Treatment!AO28,"")</f>
        <v/>
      </c>
      <c r="AP18" s="117" t="str">
        <f>IF('Triage Audit'!AP17&lt;&gt;"",+Treatment!AP28,"")</f>
        <v/>
      </c>
      <c r="AQ18" s="117" t="str">
        <f>IF('Triage Audit'!AQ17&lt;&gt;"",+Treatment!AQ28,"")</f>
        <v/>
      </c>
      <c r="AR18" s="117" t="str">
        <f>IF('Triage Audit'!AR17&lt;&gt;"",+Treatment!AR28,"")</f>
        <v/>
      </c>
      <c r="AS18" s="117" t="str">
        <f>IF('Triage Audit'!AS17&lt;&gt;"",+Treatment!AS28,"")</f>
        <v/>
      </c>
      <c r="AT18" s="118" t="str">
        <f>IF('Triage Audit'!AT17&lt;&gt;"",+Treatment!AT28,"")</f>
        <v/>
      </c>
      <c r="AU18" s="119" t="str">
        <f>IF('Triage Audit'!AU17&lt;&gt;"",+Treatment!AU28,"")</f>
        <v/>
      </c>
      <c r="AV18" s="117" t="str">
        <f>IF('Triage Audit'!AV17&lt;&gt;"",+Treatment!AV28,"")</f>
        <v/>
      </c>
      <c r="AW18" s="117" t="str">
        <f>IF('Triage Audit'!AW17&lt;&gt;"",+Treatment!AW28,"")</f>
        <v/>
      </c>
      <c r="AX18" s="117" t="str">
        <f>IF('Triage Audit'!AX17&lt;&gt;"",+Treatment!AX28,"")</f>
        <v/>
      </c>
      <c r="AY18" s="117" t="str">
        <f>IF('Triage Audit'!AY17&lt;&gt;"",+Treatment!AY28,"")</f>
        <v/>
      </c>
      <c r="AZ18" s="117" t="str">
        <f>IF('Triage Audit'!AZ17&lt;&gt;"",+Treatment!AZ28,"")</f>
        <v/>
      </c>
      <c r="BA18" s="117" t="str">
        <f>IF('Triage Audit'!BA17&lt;&gt;"",+Treatment!BA28,"")</f>
        <v/>
      </c>
      <c r="BB18" s="117" t="str">
        <f>IF('Triage Audit'!BB17&lt;&gt;"",+Treatment!BB28,"")</f>
        <v/>
      </c>
      <c r="BC18" s="117" t="str">
        <f>IF('Triage Audit'!BC17&lt;&gt;"",+Treatment!BC28,"")</f>
        <v/>
      </c>
      <c r="BD18" s="120" t="str">
        <f>IF('Triage Audit'!BD17&lt;&gt;"",+Treatment!BD28,"")</f>
        <v/>
      </c>
      <c r="BE18" s="47">
        <f t="shared" si="0"/>
        <v>0</v>
      </c>
      <c r="BF18" s="10">
        <f t="shared" si="1"/>
        <v>0</v>
      </c>
      <c r="BG18" s="10">
        <f t="shared" si="2"/>
        <v>0</v>
      </c>
      <c r="BH18" s="48" t="str">
        <f t="shared" si="3"/>
        <v/>
      </c>
    </row>
    <row r="19" spans="2:60" ht="42.75" customHeight="1" thickBot="1">
      <c r="B19" s="79">
        <v>3</v>
      </c>
      <c r="C19" s="265" t="s">
        <v>128</v>
      </c>
      <c r="D19" s="266"/>
      <c r="E19" s="266"/>
      <c r="F19" s="267"/>
      <c r="G19" s="116">
        <f>IF('Triage Audit'!G17&lt;&gt;" ",IF(G15="","",IF(OR('Triage Audit'!G17="No",'Triage Audit'!G19="No",'Triage Audit'!G20="No",'Triage Audit'!G28="No",Treatment!G19="No",Treatment!G20="No",Treatment!G25="No",Discharge!G17="No",Discharge!G19="No",Discharge!G24="No",Discharge!G25="No",Discharge!G27="No"),"No","Yes")),0)</f>
        <v>0</v>
      </c>
      <c r="H19" s="116">
        <f>IF('Triage Audit'!H17&lt;&gt;"",IF(H15="","",IF(OR('Triage Audit'!H17="No",'Triage Audit'!H19="No",'Triage Audit'!H20="No",'Triage Audit'!H28="No",Treatment!H19="No",Treatment!H20="No",Treatment!H25="No",Discharge!H17="No",Discharge!H19="No",Discharge!H24="No",Discharge!H25="No",Discharge!H27="No"),"No","Yes")),0)</f>
        <v>0</v>
      </c>
      <c r="I19" s="116">
        <f>IF('Triage Audit'!I17&lt;&gt;"",IF(I15="","",IF(OR('Triage Audit'!I17="No",'Triage Audit'!I19="No",'Triage Audit'!I20="No",'Triage Audit'!I28="No",Treatment!I19="No",Treatment!I20="No",Treatment!I25="No",Discharge!I17="No",Discharge!I19="No",Discharge!I24="No",Discharge!I25="No",Discharge!I27="No"),"No","Yes")),0)</f>
        <v>0</v>
      </c>
      <c r="J19" s="116">
        <f>IF('Triage Audit'!J17&lt;&gt;"",IF(J15="","",IF(OR('Triage Audit'!J17="No",'Triage Audit'!J19="No",'Triage Audit'!J20="No",'Triage Audit'!J28="No",Treatment!J19="No",Treatment!J20="No",Treatment!J25="No",Discharge!J17="No",Discharge!J19="No",Discharge!J24="No",Discharge!J25="No",Discharge!J27="No"),"No","Yes")),0)</f>
        <v>0</v>
      </c>
      <c r="K19" s="116">
        <f>IF('Triage Audit'!K17&lt;&gt;"",IF(K15="","",IF(OR('Triage Audit'!K17="No",'Triage Audit'!K19="No",'Triage Audit'!K20="No",'Triage Audit'!K28="No",Treatment!K19="No",Treatment!K20="No",Treatment!K25="No",Discharge!K17="No",Discharge!K19="No",Discharge!K24="No",Discharge!K25="No",Discharge!K27="No"),"No","Yes")),0)</f>
        <v>0</v>
      </c>
      <c r="L19" s="116">
        <f>IF('Triage Audit'!L17&lt;&gt;"",IF(L15="","",IF(OR('Triage Audit'!L17="No",'Triage Audit'!L19="No",'Triage Audit'!L20="No",'Triage Audit'!L28="No",Treatment!L19="No",Treatment!L20="No",Treatment!L25="No",Discharge!L17="No",Discharge!L19="No",Discharge!L24="No",Discharge!L25="No",Discharge!L27="No"),"No","Yes")),0)</f>
        <v>0</v>
      </c>
      <c r="M19" s="116">
        <f>IF('Triage Audit'!M17&lt;&gt;"",IF(M15="","",IF(OR('Triage Audit'!M17="No",'Triage Audit'!M19="No",'Triage Audit'!M20="No",'Triage Audit'!M28="No",Treatment!M19="No",Treatment!M20="No",Treatment!M25="No",Discharge!M17="No",Discharge!M19="No",Discharge!M24="No",Discharge!M25="No",Discharge!M27="No"),"No","Yes")),0)</f>
        <v>0</v>
      </c>
      <c r="N19" s="116">
        <f>IF('Triage Audit'!N17&lt;&gt;"",IF(N15="","",IF(OR('Triage Audit'!N17="No",'Triage Audit'!N19="No",'Triage Audit'!N20="No",'Triage Audit'!N28="No",Treatment!N19="No",Treatment!N20="No",Treatment!N25="No",Discharge!N17="No",Discharge!N19="No",Discharge!N24="No",Discharge!N25="No",Discharge!N27="No"),"No","Yes")),0)</f>
        <v>0</v>
      </c>
      <c r="O19" s="116">
        <f>IF('Triage Audit'!O17&lt;&gt;"",IF(O15="","",IF(OR('Triage Audit'!O17="No",'Triage Audit'!O19="No",'Triage Audit'!O20="No",'Triage Audit'!O28="No",Treatment!O19="No",Treatment!O20="No",Treatment!O25="No",Discharge!O17="No",Discharge!O19="No",Discharge!O24="No",Discharge!O25="No",Discharge!O27="No"),"No","Yes")),0)</f>
        <v>0</v>
      </c>
      <c r="P19" s="120">
        <f>IF('Triage Audit'!P17&lt;&gt;"",IF(P15="","",IF(OR('Triage Audit'!P17="No",'Triage Audit'!P19="No",'Triage Audit'!P20="No",'Triage Audit'!P28="No",Treatment!P19="No",Treatment!P20="No",Treatment!P25="No",Discharge!P17="No",Discharge!P19="No",Discharge!P24="No",Discharge!P25="No",Discharge!P27="No"),"No","Yes")),0)</f>
        <v>0</v>
      </c>
      <c r="Q19" s="116">
        <f>IF('Triage Audit'!Q17&lt;&gt;"",IF(Q15="","",IF(OR('Triage Audit'!Q17="No",'Triage Audit'!Q19="No",'Triage Audit'!Q20="No",'Triage Audit'!Q28="No",Treatment!Q19="No",Treatment!Q20="No",Treatment!Q25="No",Discharge!Q17="No",Discharge!Q19="No",Discharge!Q24="No",Discharge!Q25="No",Discharge!Q27="No"),"No","Yes")),0)</f>
        <v>0</v>
      </c>
      <c r="R19" s="116">
        <f>IF('Triage Audit'!R17&lt;&gt;"",IF(R15="","",IF(OR('Triage Audit'!R17="No",'Triage Audit'!R19="No",'Triage Audit'!R20="No",'Triage Audit'!R28="No",Treatment!R19="No",Treatment!R20="No",Treatment!R25="No",Discharge!R17="No",Discharge!R19="No",Discharge!R24="No",Discharge!R25="No",Discharge!R27="No"),"No","Yes")),0)</f>
        <v>0</v>
      </c>
      <c r="S19" s="116">
        <f>IF('Triage Audit'!S17&lt;&gt;"",IF(S15="","",IF(OR('Triage Audit'!S17="No",'Triage Audit'!S19="No",'Triage Audit'!S20="No",'Triage Audit'!S28="No",Treatment!S19="No",Treatment!S20="No",Treatment!S25="No",Discharge!S17="No",Discharge!S19="No",Discharge!S24="No",Discharge!S25="No",Discharge!S27="No"),"No","Yes")),0)</f>
        <v>0</v>
      </c>
      <c r="T19" s="116">
        <f>IF('Triage Audit'!T17&lt;&gt;"",IF(T15="","",IF(OR('Triage Audit'!T17="No",'Triage Audit'!T19="No",'Triage Audit'!T20="No",'Triage Audit'!T28="No",Treatment!T19="No",Treatment!T20="No",Treatment!T25="No",Discharge!T17="No",Discharge!T19="No",Discharge!T24="No",Discharge!T25="No",Discharge!T27="No"),"No","Yes")),0)</f>
        <v>0</v>
      </c>
      <c r="U19" s="116">
        <f>IF('Triage Audit'!U17&lt;&gt;"",IF(U15="","",IF(OR('Triage Audit'!U17="No",'Triage Audit'!U19="No",'Triage Audit'!U20="No",'Triage Audit'!U28="No",Treatment!U19="No",Treatment!U20="No",Treatment!U25="No",Discharge!U17="No",Discharge!U19="No",Discharge!U24="No",Discharge!U25="No",Discharge!U27="No"),"No","Yes")),0)</f>
        <v>0</v>
      </c>
      <c r="V19" s="116">
        <f>IF('Triage Audit'!V17&lt;&gt;"",IF(V15="","",IF(OR('Triage Audit'!V17="No",'Triage Audit'!V19="No",'Triage Audit'!V20="No",'Triage Audit'!V28="No",Treatment!V19="No",Treatment!V20="No",Treatment!V25="No",Discharge!V17="No",Discharge!V19="No",Discharge!V24="No",Discharge!V25="No",Discharge!V27="No"),"No","Yes")),0)</f>
        <v>0</v>
      </c>
      <c r="W19" s="116">
        <f>IF('Triage Audit'!W17&lt;&gt;"",IF(W15="","",IF(OR('Triage Audit'!W17="No",'Triage Audit'!W19="No",'Triage Audit'!W20="No",'Triage Audit'!W28="No",Treatment!W19="No",Treatment!W20="No",Treatment!W25="No",Discharge!W17="No",Discharge!W19="No",Discharge!W24="No",Discharge!W25="No",Discharge!W27="No"),"No","Yes")),0)</f>
        <v>0</v>
      </c>
      <c r="X19" s="116">
        <f>IF('Triage Audit'!X17&lt;&gt;"",IF(X15="","",IF(OR('Triage Audit'!X17="No",'Triage Audit'!X19="No",'Triage Audit'!X20="No",'Triage Audit'!X28="No",Treatment!X19="No",Treatment!X20="No",Treatment!X25="No",Discharge!X17="No",Discharge!X19="No",Discharge!X24="No",Discharge!X25="No",Discharge!X27="No"),"No","Yes")),0)</f>
        <v>0</v>
      </c>
      <c r="Y19" s="116">
        <f>IF('Triage Audit'!Y17&lt;&gt;"",IF(Y15="","",IF(OR('Triage Audit'!Y17="No",'Triage Audit'!Y19="No",'Triage Audit'!Y20="No",'Triage Audit'!Y28="No",Treatment!Y19="No",Treatment!Y20="No",Treatment!Y25="No",Discharge!Y17="No",Discharge!Y19="No",Discharge!Y24="No",Discharge!Y25="No",Discharge!Y27="No"),"No","Yes")),0)</f>
        <v>0</v>
      </c>
      <c r="Z19" s="120">
        <f>IF('Triage Audit'!Z17&lt;&gt;"",IF(Z15="","",IF(OR('Triage Audit'!Z17="No",'Triage Audit'!Z19="No",'Triage Audit'!Z20="No",'Triage Audit'!Z28="No",Treatment!Z19="No",Treatment!Z20="No",Treatment!Z25="No",Discharge!Z17="No",Discharge!Z19="No",Discharge!Z24="No",Discharge!Z25="No",Discharge!Z27="No"),"No","Yes")),0)</f>
        <v>0</v>
      </c>
      <c r="AA19" s="116">
        <f>IF('Triage Audit'!AA17&lt;&gt;"",IF(AA15="","",IF(OR('Triage Audit'!AA17="No",'Triage Audit'!AA19="No",'Triage Audit'!AA20="No",'Triage Audit'!AA28="No",Treatment!AA19="No",Treatment!AA20="No",Treatment!AA25="No",Discharge!AA17="No",Discharge!AA19="No",Discharge!AA24="No",Discharge!AA25="No",Discharge!AA27="No"),"No","Yes")),0)</f>
        <v>0</v>
      </c>
      <c r="AB19" s="116">
        <f>IF('Triage Audit'!AB17&lt;&gt;"",IF(AB15="","",IF(OR('Triage Audit'!AB17="No",'Triage Audit'!AB19="No",'Triage Audit'!AB20="No",'Triage Audit'!AB28="No",Treatment!AB19="No",Treatment!AB20="No",Treatment!AB25="No",Discharge!AB17="No",Discharge!AB19="No",Discharge!AB24="No",Discharge!AB25="No",Discharge!AB27="No"),"No","Yes")),0)</f>
        <v>0</v>
      </c>
      <c r="AC19" s="116">
        <f>IF('Triage Audit'!AC17&lt;&gt;"",IF(AC15="","",IF(OR('Triage Audit'!AC17="No",'Triage Audit'!AC19="No",'Triage Audit'!AC20="No",'Triage Audit'!AC28="No",Treatment!AC19="No",Treatment!AC20="No",Treatment!AC25="No",Discharge!AC17="No",Discharge!AC19="No",Discharge!AC24="No",Discharge!AC25="No",Discharge!AC27="No"),"No","Yes")),0)</f>
        <v>0</v>
      </c>
      <c r="AD19" s="116">
        <f>IF('Triage Audit'!AD17&lt;&gt;"",IF(AD15="","",IF(OR('Triage Audit'!AD17="No",'Triage Audit'!AD19="No",'Triage Audit'!AD20="No",'Triage Audit'!AD28="No",Treatment!AD19="No",Treatment!AD20="No",Treatment!AD25="No",Discharge!AD17="No",Discharge!AD19="No",Discharge!AD24="No",Discharge!AD25="No",Discharge!AD27="No"),"No","Yes")),0)</f>
        <v>0</v>
      </c>
      <c r="AE19" s="116">
        <f>IF('Triage Audit'!AE17&lt;&gt;"",IF(AE15="","",IF(OR('Triage Audit'!AE17="No",'Triage Audit'!AE19="No",'Triage Audit'!AE20="No",'Triage Audit'!AE28="No",Treatment!AE19="No",Treatment!AE20="No",Treatment!AE25="No",Discharge!AE17="No",Discharge!AE19="No",Discharge!AE24="No",Discharge!AE25="No",Discharge!AE27="No"),"No","Yes")),0)</f>
        <v>0</v>
      </c>
      <c r="AF19" s="116">
        <f>IF('Triage Audit'!AF17&lt;&gt;"",IF(AF15="","",IF(OR('Triage Audit'!AF17="No",'Triage Audit'!AF19="No",'Triage Audit'!AF20="No",'Triage Audit'!AF28="No",Treatment!AF19="No",Treatment!AF20="No",Treatment!AF25="No",Discharge!AF17="No",Discharge!AF19="No",Discharge!AF24="No",Discharge!AF25="No",Discharge!AF27="No"),"No","Yes")),0)</f>
        <v>0</v>
      </c>
      <c r="AG19" s="116">
        <f>IF('Triage Audit'!AG17&lt;&gt;"",IF(AG15="","",IF(OR('Triage Audit'!AG17="No",'Triage Audit'!AG19="No",'Triage Audit'!AG20="No",'Triage Audit'!AG28="No",Treatment!AG19="No",Treatment!AG20="No",Treatment!AG25="No",Discharge!AG17="No",Discharge!AG19="No",Discharge!AG24="No",Discharge!AG25="No",Discharge!AG27="No"),"No","Yes")),0)</f>
        <v>0</v>
      </c>
      <c r="AH19" s="116">
        <f>IF('Triage Audit'!AH17&lt;&gt;"",IF(AH15="","",IF(OR('Triage Audit'!AH17="No",'Triage Audit'!AH19="No",'Triage Audit'!AH20="No",'Triage Audit'!AH28="No",Treatment!AH19="No",Treatment!AH20="No",Treatment!AH25="No",Discharge!AH17="No",Discharge!AH19="No",Discharge!AH24="No",Discharge!AH25="No",Discharge!AH27="No"),"No","Yes")),0)</f>
        <v>0</v>
      </c>
      <c r="AI19" s="116">
        <f>IF('Triage Audit'!AI17&lt;&gt;"",IF(AI15="","",IF(OR('Triage Audit'!AI17="No",'Triage Audit'!AI19="No",'Triage Audit'!AI20="No",'Triage Audit'!AI28="No",Treatment!AI19="No",Treatment!AI20="No",Treatment!AI25="No",Discharge!AI17="No",Discharge!AI19="No",Discharge!AI24="No",Discharge!AI25="No",Discharge!AI27="No"),"No","Yes")),0)</f>
        <v>0</v>
      </c>
      <c r="AJ19" s="120">
        <f>IF('Triage Audit'!AJ17&lt;&gt;"",IF(AJ15="","",IF(OR('Triage Audit'!AJ17="No",'Triage Audit'!AJ19="No",'Triage Audit'!AJ20="No",'Triage Audit'!AJ28="No",Treatment!AJ19="No",Treatment!AJ20="No",Treatment!AJ25="No",Discharge!AJ17="No",Discharge!AJ19="No",Discharge!AJ24="No",Discharge!AJ25="No",Discharge!AJ27="No"),"No","Yes")),0)</f>
        <v>0</v>
      </c>
      <c r="AK19" s="116">
        <f>IF('Triage Audit'!AK17&lt;&gt;"",IF(AK15="","",IF(OR('Triage Audit'!AK17="No",'Triage Audit'!AK19="No",'Triage Audit'!AK20="No",'Triage Audit'!AK28="No",Treatment!AK19="No",Treatment!AK20="No",Treatment!AK25="No",Discharge!AK17="No",Discharge!AK19="No",Discharge!AK24="No",Discharge!AK25="No",Discharge!AK27="No"),"No","Yes")),0)</f>
        <v>0</v>
      </c>
      <c r="AL19" s="116">
        <f>IF('Triage Audit'!AL17&lt;&gt;"",IF(AL15="","",IF(OR('Triage Audit'!AL17="No",'Triage Audit'!AL19="No",'Triage Audit'!AL20="No",'Triage Audit'!AL28="No",Treatment!AL19="No",Treatment!AL20="No",Treatment!AL25="No",Discharge!AL17="No",Discharge!AL19="No",Discharge!AL24="No",Discharge!AL25="No",Discharge!AL27="No"),"No","Yes")),0)</f>
        <v>0</v>
      </c>
      <c r="AM19" s="116">
        <f>IF('Triage Audit'!AM17&lt;&gt;"",IF(AM15="","",IF(OR('Triage Audit'!AM17="No",'Triage Audit'!AM19="No",'Triage Audit'!AM20="No",'Triage Audit'!AM28="No",Treatment!AM19="No",Treatment!AM20="No",Treatment!AM25="No",Discharge!AM17="No",Discharge!AM19="No",Discharge!AM24="No",Discharge!AM25="No",Discharge!AM27="No"),"No","Yes")),0)</f>
        <v>0</v>
      </c>
      <c r="AN19" s="116">
        <f>IF('Triage Audit'!AN17&lt;&gt;"",IF(AN15="","",IF(OR('Triage Audit'!AN17="No",'Triage Audit'!AN19="No",'Triage Audit'!AN20="No",'Triage Audit'!AN28="No",Treatment!AN19="No",Treatment!AN20="No",Treatment!AN25="No",Discharge!AN17="No",Discharge!AN19="No",Discharge!AN24="No",Discharge!AN25="No",Discharge!AN27="No"),"No","Yes")),0)</f>
        <v>0</v>
      </c>
      <c r="AO19" s="117">
        <f>IF('Triage Audit'!AO17&lt;&gt;"",IF(AO15="","",IF(OR('Triage Audit'!AO17="No",'Triage Audit'!AO19="No",'Triage Audit'!AO20="No",'Triage Audit'!AO28="No",Treatment!AO19="No",Treatment!AO20="No",Treatment!AO25="No",Discharge!AO17="No",Discharge!AO19="No",Discharge!AO24="No",Discharge!AO25="No",Discharge!AO27="No"),"No","Yes")),0)</f>
        <v>0</v>
      </c>
      <c r="AP19" s="117">
        <f>IF('Triage Audit'!AP17&lt;&gt;"",IF(AP15="","",IF(OR('Triage Audit'!AP17="No",'Triage Audit'!AP19="No",'Triage Audit'!AP20="No",'Triage Audit'!AP28="No",Treatment!AP19="No",Treatment!AP20="No",Treatment!AP25="No",Discharge!AP17="No",Discharge!AP19="No",Discharge!AP24="No",Discharge!AP25="No",Discharge!AP27="No"),"No","Yes")),0)</f>
        <v>0</v>
      </c>
      <c r="AQ19" s="117">
        <f>IF('Triage Audit'!AQ17&lt;&gt;"",IF(AQ15="","",IF(OR('Triage Audit'!AQ17="No",'Triage Audit'!AQ19="No",'Triage Audit'!AQ20="No",'Triage Audit'!AQ28="No",Treatment!AQ19="No",Treatment!AQ20="No",Treatment!AQ25="No",Discharge!AQ17="No",Discharge!AQ19="No",Discharge!AQ24="No",Discharge!AQ25="No",Discharge!AQ27="No"),"No","Yes")),0)</f>
        <v>0</v>
      </c>
      <c r="AR19" s="117">
        <f>IF('Triage Audit'!AR17&lt;&gt;"",IF(AR15="","",IF(OR('Triage Audit'!AR17="No",'Triage Audit'!AR19="No",'Triage Audit'!AR20="No",'Triage Audit'!AR28="No",Treatment!AR19="No",Treatment!AR20="No",Treatment!AR25="No",Discharge!AR17="No",Discharge!AR19="No",Discharge!AR24="No",Discharge!AR25="No",Discharge!AR27="No"),"No","Yes")),0)</f>
        <v>0</v>
      </c>
      <c r="AS19" s="117">
        <f>IF('Triage Audit'!AS17&lt;&gt;"",IF(AS15="","",IF(OR('Triage Audit'!AS17="No",'Triage Audit'!AS19="No",'Triage Audit'!AS20="No",'Triage Audit'!AS28="No",Treatment!AS19="No",Treatment!AS20="No",Treatment!AS25="No",Discharge!AS17="No",Discharge!AS19="No",Discharge!AS24="No",Discharge!AS25="No",Discharge!AS27="No"),"No","Yes")),0)</f>
        <v>0</v>
      </c>
      <c r="AT19" s="118">
        <f>IF('Triage Audit'!AT17&lt;&gt;"",IF(AT15="","",IF(OR('Triage Audit'!AT17="No",'Triage Audit'!AT19="No",'Triage Audit'!AT20="No",'Triage Audit'!AT28="No",Treatment!AT19="No",Treatment!AT20="No",Treatment!AT25="No",Discharge!AT17="No",Discharge!AT19="No",Discharge!AT24="No",Discharge!AT25="No",Discharge!AT27="No"),"No","Yes")),0)</f>
        <v>0</v>
      </c>
      <c r="AU19" s="119">
        <f>IF('Triage Audit'!AU17&lt;&gt;"",IF(AU15="","",IF(OR('Triage Audit'!AU17="No",'Triage Audit'!AU19="No",'Triage Audit'!AU20="No",'Triage Audit'!AU28="No",Treatment!AU19="No",Treatment!AU20="No",Treatment!AU25="No",Discharge!AU17="No",Discharge!AU19="No",Discharge!AU24="No",Discharge!AU25="No",Discharge!AU27="No"),"No","Yes")),0)</f>
        <v>0</v>
      </c>
      <c r="AV19" s="117">
        <f>IF('Triage Audit'!AV17&lt;&gt;"",IF(AV15="","",IF(OR('Triage Audit'!AV17="No",'Triage Audit'!AV19="No",'Triage Audit'!AV20="No",'Triage Audit'!AV28="No",Treatment!AV19="No",Treatment!AV20="No",Treatment!AV25="No",Discharge!AV17="No",Discharge!AV19="No",Discharge!AV24="No",Discharge!AV25="No",Discharge!AV27="No"),"No","Yes")),0)</f>
        <v>0</v>
      </c>
      <c r="AW19" s="117">
        <f>IF('Triage Audit'!AW17&lt;&gt;"",IF(AW15="","",IF(OR('Triage Audit'!AW17="No",'Triage Audit'!AW19="No",'Triage Audit'!AW20="No",'Triage Audit'!AW28="No",Treatment!AW19="No",Treatment!AW20="No",Treatment!AW25="No",Discharge!AW17="No",Discharge!AW19="No",Discharge!AW24="No",Discharge!AW25="No",Discharge!AW27="No"),"No","Yes")),0)</f>
        <v>0</v>
      </c>
      <c r="AX19" s="117">
        <f>IF('Triage Audit'!AX17&lt;&gt;"",IF(AX15="","",IF(OR('Triage Audit'!AX17="No",'Triage Audit'!AX19="No",'Triage Audit'!AX20="No",'Triage Audit'!AX28="No",Treatment!AX19="No",Treatment!AX20="No",Treatment!AX25="No",Discharge!AX17="No",Discharge!AX19="No",Discharge!AX24="No",Discharge!AX25="No",Discharge!AX27="No"),"No","Yes")),0)</f>
        <v>0</v>
      </c>
      <c r="AY19" s="117">
        <f>IF('Triage Audit'!AY17&lt;&gt;"",IF(AY15="","",IF(OR('Triage Audit'!AY17="No",'Triage Audit'!AY19="No",'Triage Audit'!AY20="No",'Triage Audit'!AY28="No",Treatment!AY19="No",Treatment!AY20="No",Treatment!AY25="No",Discharge!AY17="No",Discharge!AY19="No",Discharge!AY24="No",Discharge!AY25="No",Discharge!AY27="No"),"No","Yes")),0)</f>
        <v>0</v>
      </c>
      <c r="AZ19" s="117">
        <f>IF('Triage Audit'!AZ17&lt;&gt;"",IF(AZ15="","",IF(OR('Triage Audit'!AZ17="No",'Triage Audit'!AZ19="No",'Triage Audit'!AZ20="No",'Triage Audit'!AZ28="No",Treatment!AZ19="No",Treatment!AZ20="No",Treatment!AZ25="No",Discharge!AZ17="No",Discharge!AZ19="No",Discharge!AZ24="No",Discharge!AZ25="No",Discharge!AZ27="No"),"No","Yes")),0)</f>
        <v>0</v>
      </c>
      <c r="BA19" s="117">
        <f>IF('Triage Audit'!BA17&lt;&gt;"",IF(BA15="","",IF(OR('Triage Audit'!BA17="No",'Triage Audit'!BA19="No",'Triage Audit'!BA20="No",'Triage Audit'!BA28="No",Treatment!BA19="No",Treatment!BA20="No",Treatment!BA25="No",Discharge!BA17="No",Discharge!BA19="No",Discharge!BA24="No",Discharge!BA25="No",Discharge!BA27="No"),"No","Yes")),0)</f>
        <v>0</v>
      </c>
      <c r="BB19" s="117">
        <f>IF('Triage Audit'!BB17&lt;&gt;"",IF(BB15="","",IF(OR('Triage Audit'!BB17="No",'Triage Audit'!BB19="No",'Triage Audit'!BB20="No",'Triage Audit'!BB28="No",Treatment!BB19="No",Treatment!BB20="No",Treatment!BB25="No",Discharge!BB17="No",Discharge!BB19="No",Discharge!BB24="No",Discharge!BB25="No",Discharge!BB27="No"),"No","Yes")),0)</f>
        <v>0</v>
      </c>
      <c r="BC19" s="117">
        <f>IF('Triage Audit'!BC17&lt;&gt;"",IF(BC15="","",IF(OR('Triage Audit'!BC17="No",'Triage Audit'!BC19="No",'Triage Audit'!BC20="No",'Triage Audit'!BC28="No",Treatment!BC19="No",Treatment!BC20="No",Treatment!BC25="No",Discharge!BC17="No",Discharge!BC19="No",Discharge!BC24="No",Discharge!BC25="No",Discharge!BC27="No"),"No","Yes")),0)</f>
        <v>0</v>
      </c>
      <c r="BD19" s="120">
        <f>IF('Triage Audit'!BD17&lt;&gt;"",IF(BD15="","",IF(OR('Triage Audit'!BD17="No",'Triage Audit'!BD19="No",'Triage Audit'!BD20="No",'Triage Audit'!BD28="No",Treatment!BD19="No",Treatment!BD20="No",Treatment!BD25="No",Discharge!BD17="No",Discharge!BD19="No",Discharge!BD24="No",Discharge!BD25="No",Discharge!BD27="No"),"No","Yes")),0)</f>
        <v>0</v>
      </c>
      <c r="BE19" s="47">
        <f t="shared" si="0"/>
        <v>0</v>
      </c>
      <c r="BF19" s="10">
        <f t="shared" si="1"/>
        <v>0</v>
      </c>
      <c r="BG19" s="10">
        <f t="shared" si="2"/>
        <v>0</v>
      </c>
      <c r="BH19" s="48" t="str">
        <f t="shared" si="3"/>
        <v/>
      </c>
    </row>
    <row r="20" spans="2:60" ht="48" customHeight="1" thickBot="1">
      <c r="B20" s="79">
        <v>4</v>
      </c>
      <c r="C20" s="268" t="s">
        <v>117</v>
      </c>
      <c r="D20" s="269"/>
      <c r="E20" s="269"/>
      <c r="F20" s="270"/>
      <c r="G20" s="116">
        <f>IF('Triage Audit'!G17&lt;&gt;" ",IF(G15="","",IF(OR(Treatment!G17="No",Treatment!G18="No",Treatment!G22="No",Discharge!G18="No"),"No","Yes")),0)</f>
        <v>0</v>
      </c>
      <c r="H20" s="116">
        <f>IF('Triage Audit'!H17&lt;&gt;"",IF(H15="","",IF(OR(Treatment!H17="No",Treatment!H18="No",Treatment!H22="No",Discharge!H18="No"),"No","Yes")),0)</f>
        <v>0</v>
      </c>
      <c r="I20" s="116">
        <f>IF('Triage Audit'!I17&lt;&gt;"",IF(I15="","",IF(OR(Treatment!I17="No",Treatment!I18="No",Treatment!I22="No",Discharge!I18="No"),"No","Yes")),0)</f>
        <v>0</v>
      </c>
      <c r="J20" s="116">
        <f>IF('Triage Audit'!J17&lt;&gt;"",IF(J15="","",IF(OR(Treatment!J17="No",Treatment!J18="No",Treatment!J22="No",Discharge!J18="No"),"No","Yes")),0)</f>
        <v>0</v>
      </c>
      <c r="K20" s="116">
        <f>IF('Triage Audit'!K17&lt;&gt;"",IF(K15="","",IF(OR(Treatment!K17="No",Treatment!K18="No",Treatment!K22="No",Discharge!K18="No"),"No","Yes")),0)</f>
        <v>0</v>
      </c>
      <c r="L20" s="116">
        <f>IF('Triage Audit'!L17&lt;&gt;"",IF(L15="","",IF(OR(Treatment!L17="No",Treatment!L18="No",Treatment!L22="No",Discharge!L18="No"),"No","Yes")),0)</f>
        <v>0</v>
      </c>
      <c r="M20" s="116">
        <f>IF('Triage Audit'!M17&lt;&gt;"",IF(M15="","",IF(OR(Treatment!M17="No",Treatment!M18="No",Treatment!M22="No",Discharge!M18="No"),"No","Yes")),0)</f>
        <v>0</v>
      </c>
      <c r="N20" s="116">
        <f>IF('Triage Audit'!N17&lt;&gt;"",IF(N15="","",IF(OR(Treatment!N17="No",Treatment!N18="No",Treatment!N22="No",Discharge!N18="No"),"No","Yes")),0)</f>
        <v>0</v>
      </c>
      <c r="O20" s="116">
        <f>IF('Triage Audit'!O17&lt;&gt;"",IF(O15="","",IF(OR(Treatment!O17="No",Treatment!O18="No",Treatment!O22="No",Discharge!O18="No"),"No","Yes")),0)</f>
        <v>0</v>
      </c>
      <c r="P20" s="120">
        <f>IF('Triage Audit'!P17&lt;&gt;"",IF(P15="","",IF(OR(Treatment!P17="No",Treatment!P18="No",Treatment!P22="No",Discharge!P18="No"),"No","Yes")),0)</f>
        <v>0</v>
      </c>
      <c r="Q20" s="116">
        <f>IF('Triage Audit'!Q17&lt;&gt;"",IF(Q15="","",IF(OR(Treatment!Q17="No",Treatment!Q18="No",Treatment!Q22="No",Discharge!Q18="No"),"No","Yes")),0)</f>
        <v>0</v>
      </c>
      <c r="R20" s="116">
        <f>IF('Triage Audit'!R17&lt;&gt;"",IF(R15="","",IF(OR(Treatment!R17="No",Treatment!R18="No",Treatment!R22="No",Discharge!R18="No"),"No","Yes")),0)</f>
        <v>0</v>
      </c>
      <c r="S20" s="116">
        <f>IF('Triage Audit'!S17&lt;&gt;"",IF(S15="","",IF(OR(Treatment!S17="No",Treatment!S18="No",Treatment!S22="No",Discharge!S18="No"),"No","Yes")),0)</f>
        <v>0</v>
      </c>
      <c r="T20" s="116">
        <f>IF('Triage Audit'!T17&lt;&gt;"",IF(T15="","",IF(OR(Treatment!T17="No",Treatment!T18="No",Treatment!T22="No",Discharge!T18="No"),"No","Yes")),0)</f>
        <v>0</v>
      </c>
      <c r="U20" s="116">
        <f>IF('Triage Audit'!U17&lt;&gt;"",IF(U15="","",IF(OR(Treatment!U17="No",Treatment!U18="No",Treatment!U22="No",Discharge!U18="No"),"No","Yes")),0)</f>
        <v>0</v>
      </c>
      <c r="V20" s="116">
        <f>IF('Triage Audit'!V17&lt;&gt;"",IF(V15="","",IF(OR(Treatment!V17="No",Treatment!V18="No",Treatment!V22="No",Discharge!V18="No"),"No","Yes")),0)</f>
        <v>0</v>
      </c>
      <c r="W20" s="116">
        <f>IF('Triage Audit'!W17&lt;&gt;"",IF(W15="","",IF(OR(Treatment!W17="No",Treatment!W18="No",Treatment!W22="No",Discharge!W18="No"),"No","Yes")),0)</f>
        <v>0</v>
      </c>
      <c r="X20" s="116">
        <f>IF('Triage Audit'!X17&lt;&gt;"",IF(X15="","",IF(OR(Treatment!X17="No",Treatment!X18="No",Treatment!X22="No",Discharge!X18="No"),"No","Yes")),0)</f>
        <v>0</v>
      </c>
      <c r="Y20" s="116">
        <f>IF('Triage Audit'!Y17&lt;&gt;"",IF(Y15="","",IF(OR(Treatment!Y17="No",Treatment!Y18="No",Treatment!Y22="No",Discharge!Y18="No"),"No","Yes")),0)</f>
        <v>0</v>
      </c>
      <c r="Z20" s="120">
        <f>IF('Triage Audit'!Z17&lt;&gt;"",IF(Z15="","",IF(OR(Treatment!Z17="No",Treatment!Z18="No",Treatment!Z22="No",Discharge!Z18="No"),"No","Yes")),0)</f>
        <v>0</v>
      </c>
      <c r="AA20" s="116">
        <f>IF('Triage Audit'!AA17&lt;&gt;"",IF(AA15="","",IF(OR(Treatment!AA17="No",Treatment!AA18="No",Treatment!AA22="No",Discharge!AA18="No"),"No","Yes")),0)</f>
        <v>0</v>
      </c>
      <c r="AB20" s="116">
        <f>IF('Triage Audit'!AB17&lt;&gt;"",IF(AB15="","",IF(OR(Treatment!AB17="No",Treatment!AB18="No",Treatment!AB22="No",Discharge!AB18="No"),"No","Yes")),0)</f>
        <v>0</v>
      </c>
      <c r="AC20" s="116">
        <f>IF('Triage Audit'!AC17&lt;&gt;"",IF(AC15="","",IF(OR(Treatment!AC17="No",Treatment!AC18="No",Treatment!AC22="No",Discharge!AC18="No"),"No","Yes")),0)</f>
        <v>0</v>
      </c>
      <c r="AD20" s="116">
        <f>IF('Triage Audit'!AD17&lt;&gt;"",IF(AD15="","",IF(OR(Treatment!AD17="No",Treatment!AD18="No",Treatment!AD22="No",Discharge!AD18="No"),"No","Yes")),0)</f>
        <v>0</v>
      </c>
      <c r="AE20" s="116">
        <f>IF('Triage Audit'!AE17&lt;&gt;"",IF(AE15="","",IF(OR(Treatment!AE17="No",Treatment!AE18="No",Treatment!AE22="No",Discharge!AE18="No"),"No","Yes")),0)</f>
        <v>0</v>
      </c>
      <c r="AF20" s="116">
        <f>IF('Triage Audit'!AF17&lt;&gt;"",IF(AF15="","",IF(OR(Treatment!AF17="No",Treatment!AF18="No",Treatment!AF22="No",Discharge!AF18="No"),"No","Yes")),0)</f>
        <v>0</v>
      </c>
      <c r="AG20" s="116">
        <f>IF('Triage Audit'!AG17&lt;&gt;"",IF(AG15="","",IF(OR(Treatment!AG17="No",Treatment!AG18="No",Treatment!AG22="No",Discharge!AG18="No"),"No","Yes")),0)</f>
        <v>0</v>
      </c>
      <c r="AH20" s="116">
        <f>IF('Triage Audit'!AH17&lt;&gt;"",IF(AH15="","",IF(OR(Treatment!AH17="No",Treatment!AH18="No",Treatment!AH22="No",Discharge!AH18="No"),"No","Yes")),0)</f>
        <v>0</v>
      </c>
      <c r="AI20" s="116">
        <f>IF('Triage Audit'!AI17&lt;&gt;"",IF(AI15="","",IF(OR(Treatment!AI17="No",Treatment!AI18="No",Treatment!AI22="No",Discharge!AI18="No"),"No","Yes")),0)</f>
        <v>0</v>
      </c>
      <c r="AJ20" s="120">
        <f>IF('Triage Audit'!AJ17&lt;&gt;"",IF(AJ15="","",IF(OR(Treatment!AJ17="No",Treatment!AJ18="No",Treatment!AJ22="No",Discharge!AJ18="No"),"No","Yes")),0)</f>
        <v>0</v>
      </c>
      <c r="AK20" s="116">
        <f>IF('Triage Audit'!AK17&lt;&gt;"",IF(AK15="","",IF(OR(Treatment!AK17="No",Treatment!AK18="No",Treatment!AK22="No",Discharge!AK18="No"),"No","Yes")),0)</f>
        <v>0</v>
      </c>
      <c r="AL20" s="116">
        <f>IF('Triage Audit'!AL17&lt;&gt;"",IF(AL15="","",IF(OR(Treatment!AL17="No",Treatment!AL18="No",Treatment!AL22="No",Discharge!AL18="No"),"No","Yes")),0)</f>
        <v>0</v>
      </c>
      <c r="AM20" s="116">
        <f>IF('Triage Audit'!AM17&lt;&gt;"",IF(AM15="","",IF(OR(Treatment!AM17="No",Treatment!AM18="No",Treatment!AM22="No",Discharge!AM18="No"),"No","Yes")),0)</f>
        <v>0</v>
      </c>
      <c r="AN20" s="116">
        <f>IF('Triage Audit'!AN17&lt;&gt;"",IF(AN15="","",IF(OR(Treatment!AN17="No",Treatment!AN18="No",Treatment!AN22="No",Discharge!AN18="No"),"No","Yes")),0)</f>
        <v>0</v>
      </c>
      <c r="AO20" s="117">
        <f>IF('Triage Audit'!AO17&lt;&gt;"",IF(AO15="","",IF(OR(Treatment!AO17="No",Treatment!AO18="No",Treatment!AO22="No",Discharge!AO18="No"),"No","Yes")),0)</f>
        <v>0</v>
      </c>
      <c r="AP20" s="117">
        <f>IF('Triage Audit'!AP17&lt;&gt;"",IF(AP15="","",IF(OR(Treatment!AP17="No",Treatment!AP18="No",Treatment!AP22="No",Discharge!AP18="No"),"No","Yes")),0)</f>
        <v>0</v>
      </c>
      <c r="AQ20" s="117">
        <f>IF('Triage Audit'!AQ17&lt;&gt;"",IF(AQ15="","",IF(OR(Treatment!AQ17="No",Treatment!AQ18="No",Treatment!AQ22="No",Discharge!AQ18="No"),"No","Yes")),0)</f>
        <v>0</v>
      </c>
      <c r="AR20" s="117">
        <f>IF('Triage Audit'!AR17&lt;&gt;"",IF(AR15="","",IF(OR(Treatment!AR17="No",Treatment!AR18="No",Treatment!AR22="No",Discharge!AR18="No"),"No","Yes")),0)</f>
        <v>0</v>
      </c>
      <c r="AS20" s="117">
        <f>IF('Triage Audit'!AS17&lt;&gt;"",IF(AS15="","",IF(OR(Treatment!AS17="No",Treatment!AS18="No",Treatment!AS22="No",Discharge!AS18="No"),"No","Yes")),0)</f>
        <v>0</v>
      </c>
      <c r="AT20" s="118">
        <f>IF('Triage Audit'!AT17&lt;&gt;"",IF(AT15="","",IF(OR(Treatment!AT17="No",Treatment!AT18="No",Treatment!AT22="No",Discharge!AT18="No"),"No","Yes")),0)</f>
        <v>0</v>
      </c>
      <c r="AU20" s="119">
        <f>IF('Triage Audit'!AU17&lt;&gt;"",IF(AU15="","",IF(OR(Treatment!AU17="No",Treatment!AU18="No",Treatment!AU22="No",Discharge!AU18="No"),"No","Yes")),0)</f>
        <v>0</v>
      </c>
      <c r="AV20" s="117">
        <f>IF('Triage Audit'!AV17&lt;&gt;"",IF(AV15="","",IF(OR(Treatment!AV17="No",Treatment!AV18="No",Treatment!AV22="No",Discharge!AV18="No"),"No","Yes")),0)</f>
        <v>0</v>
      </c>
      <c r="AW20" s="117">
        <f>IF('Triage Audit'!AW17&lt;&gt;"",IF(AW15="","",IF(OR(Treatment!AW17="No",Treatment!AW18="No",Treatment!AW22="No",Discharge!AW18="No"),"No","Yes")),0)</f>
        <v>0</v>
      </c>
      <c r="AX20" s="117">
        <f>IF('Triage Audit'!AX17&lt;&gt;"",IF(AX15="","",IF(OR(Treatment!AX17="No",Treatment!AX18="No",Treatment!AX22="No",Discharge!AX18="No"),"No","Yes")),0)</f>
        <v>0</v>
      </c>
      <c r="AY20" s="117">
        <f>IF('Triage Audit'!AY17&lt;&gt;"",IF(AY15="","",IF(OR(Treatment!AY17="No",Treatment!AY18="No",Treatment!AY22="No",Discharge!AY18="No"),"No","Yes")),0)</f>
        <v>0</v>
      </c>
      <c r="AZ20" s="117">
        <f>IF('Triage Audit'!AZ17&lt;&gt;"",IF(AZ15="","",IF(OR(Treatment!AZ17="No",Treatment!AZ18="No",Treatment!AZ22="No",Discharge!AZ18="No"),"No","Yes")),0)</f>
        <v>0</v>
      </c>
      <c r="BA20" s="117">
        <f>IF('Triage Audit'!BA17&lt;&gt;"",IF(BA15="","",IF(OR(Treatment!BA17="No",Treatment!BA18="No",Treatment!BA22="No",Discharge!BA18="No"),"No","Yes")),0)</f>
        <v>0</v>
      </c>
      <c r="BB20" s="117">
        <f>IF('Triage Audit'!BB17&lt;&gt;"",IF(BB15="","",IF(OR(Treatment!BB17="No",Treatment!BB18="No",Treatment!BB22="No",Discharge!BB18="No"),"No","Yes")),0)</f>
        <v>0</v>
      </c>
      <c r="BC20" s="117">
        <f>IF('Triage Audit'!BC17&lt;&gt;"",IF(BC15="","",IF(OR(Treatment!BC17="No",Treatment!BC18="No",Treatment!BC22="No",Discharge!BC18="No"),"No","Yes")),0)</f>
        <v>0</v>
      </c>
      <c r="BD20" s="120">
        <f>IF('Triage Audit'!BD17&lt;&gt;"",IF(BD15="","",IF(OR(Treatment!BD17="No",Treatment!BD18="No",Treatment!BD22="No",Discharge!BD18="No"),"No","Yes")),0)</f>
        <v>0</v>
      </c>
      <c r="BE20" s="47">
        <f t="shared" si="0"/>
        <v>0</v>
      </c>
      <c r="BF20" s="10">
        <f t="shared" si="1"/>
        <v>0</v>
      </c>
      <c r="BG20" s="10">
        <f t="shared" si="2"/>
        <v>0</v>
      </c>
      <c r="BH20" s="48" t="str">
        <f t="shared" si="3"/>
        <v/>
      </c>
    </row>
    <row r="21" spans="2:60" ht="39.950000000000003" customHeight="1" thickBot="1">
      <c r="B21" s="79">
        <v>5</v>
      </c>
      <c r="C21" s="268" t="s">
        <v>118</v>
      </c>
      <c r="D21" s="269"/>
      <c r="E21" s="269"/>
      <c r="F21" s="270"/>
      <c r="G21" s="116">
        <f>IF('Triage Audit'!G17&lt;&gt;" ",IF(G15="","",IF(OR(Discharge!G17="No",Discharge!G21="No",Discharge!G25="No"),"No","Yes")),0)</f>
        <v>0</v>
      </c>
      <c r="H21" s="116">
        <f>IF('Triage Audit'!H17&lt;&gt;"",IF(H15="","",IF(OR(Discharge!H17="No",Discharge!H21="No",Discharge!H25="No"),"No","Yes")),0)</f>
        <v>0</v>
      </c>
      <c r="I21" s="116">
        <f>IF('Triage Audit'!I17&lt;&gt;"",IF(I15="","",IF(OR(Discharge!I17="No",Discharge!I21="No",Discharge!I25="No"),"No","Yes")),0)</f>
        <v>0</v>
      </c>
      <c r="J21" s="116">
        <f>IF('Triage Audit'!J17&lt;&gt;"",IF(J15="","",IF(OR(Discharge!J17="No",Discharge!J21="No",Discharge!J25="No"),"No","Yes")),0)</f>
        <v>0</v>
      </c>
      <c r="K21" s="116">
        <f>IF('Triage Audit'!K17&lt;&gt;"",IF(K15="","",IF(OR(Discharge!K17="No",Discharge!K21="No",Discharge!K25="No"),"No","Yes")),0)</f>
        <v>0</v>
      </c>
      <c r="L21" s="116">
        <f>IF('Triage Audit'!L17&lt;&gt;"",IF(L15="","",IF(OR(Discharge!L17="No",Discharge!L21="No",Discharge!L25="No"),"No","Yes")),0)</f>
        <v>0</v>
      </c>
      <c r="M21" s="116">
        <f>IF('Triage Audit'!M17&lt;&gt;"",IF(M15="","",IF(OR(Discharge!M17="No",Discharge!M21="No",Discharge!M25="No"),"No","Yes")),0)</f>
        <v>0</v>
      </c>
      <c r="N21" s="116">
        <f>IF('Triage Audit'!N17&lt;&gt;"",IF(N15="","",IF(OR(Discharge!N17="No",Discharge!N21="No",Discharge!N25="No"),"No","Yes")),0)</f>
        <v>0</v>
      </c>
      <c r="O21" s="116">
        <f>IF('Triage Audit'!O17&lt;&gt;"",IF(O15="","",IF(OR(Discharge!O17="No",Discharge!O21="No",Discharge!O25="No"),"No","Yes")),0)</f>
        <v>0</v>
      </c>
      <c r="P21" s="120">
        <f>IF('Triage Audit'!P17&lt;&gt;"",IF(P15="","",IF(OR(Discharge!P17="No",Discharge!P21="No",Discharge!P25="No"),"No","Yes")),0)</f>
        <v>0</v>
      </c>
      <c r="Q21" s="116">
        <f>IF('Triage Audit'!Q17&lt;&gt;"",IF(Q15="","",IF(OR(Discharge!Q17="No",Discharge!Q21="No",Discharge!Q25="No"),"No","Yes")),0)</f>
        <v>0</v>
      </c>
      <c r="R21" s="116">
        <f>IF('Triage Audit'!R17&lt;&gt;"",IF(R15="","",IF(OR(Discharge!R17="No",Discharge!R21="No",Discharge!R25="No"),"No","Yes")),0)</f>
        <v>0</v>
      </c>
      <c r="S21" s="116">
        <f>IF('Triage Audit'!S17&lt;&gt;"",IF(S15="","",IF(OR(Discharge!S17="No",Discharge!S21="No",Discharge!S25="No"),"No","Yes")),0)</f>
        <v>0</v>
      </c>
      <c r="T21" s="116">
        <f>IF('Triage Audit'!T17&lt;&gt;"",IF(T15="","",IF(OR(Discharge!T17="No",Discharge!T21="No",Discharge!T25="No"),"No","Yes")),0)</f>
        <v>0</v>
      </c>
      <c r="U21" s="116">
        <f>IF('Triage Audit'!U17&lt;&gt;"",IF(U15="","",IF(OR(Discharge!U17="No",Discharge!U21="No",Discharge!U25="No"),"No","Yes")),0)</f>
        <v>0</v>
      </c>
      <c r="V21" s="116">
        <f>IF('Triage Audit'!V17&lt;&gt;"",IF(V15="","",IF(OR(Discharge!V17="No",Discharge!V21="No",Discharge!V25="No"),"No","Yes")),0)</f>
        <v>0</v>
      </c>
      <c r="W21" s="116">
        <f>IF('Triage Audit'!W17&lt;&gt;"",IF(W15="","",IF(OR(Discharge!W17="No",Discharge!W21="No",Discharge!W25="No"),"No","Yes")),0)</f>
        <v>0</v>
      </c>
      <c r="X21" s="116">
        <f>IF('Triage Audit'!X17&lt;&gt;"",IF(X15="","",IF(OR(Discharge!X17="No",Discharge!X21="No",Discharge!X25="No"),"No","Yes")),0)</f>
        <v>0</v>
      </c>
      <c r="Y21" s="116">
        <f>IF('Triage Audit'!Y17&lt;&gt;"",IF(Y15="","",IF(OR(Discharge!Y17="No",Discharge!Y21="No",Discharge!Y25="No"),"No","Yes")),0)</f>
        <v>0</v>
      </c>
      <c r="Z21" s="120">
        <f>IF('Triage Audit'!Z17&lt;&gt;"",IF(Z15="","",IF(OR(Discharge!Z17="No",Discharge!Z21="No",Discharge!Z25="No"),"No","Yes")),0)</f>
        <v>0</v>
      </c>
      <c r="AA21" s="116">
        <f>IF('Triage Audit'!AA17&lt;&gt;"",IF(AA15="","",IF(OR(Discharge!AA17="No",Discharge!AA21="No",Discharge!AA25="No"),"No","Yes")),0)</f>
        <v>0</v>
      </c>
      <c r="AB21" s="116">
        <f>IF('Triage Audit'!AB17&lt;&gt;"",IF(AB15="","",IF(OR(Discharge!AB17="No",Discharge!AB21="No",Discharge!AB25="No"),"No","Yes")),0)</f>
        <v>0</v>
      </c>
      <c r="AC21" s="116">
        <f>IF('Triage Audit'!AC17&lt;&gt;"",IF(AC15="","",IF(OR(Discharge!AC17="No",Discharge!AC21="No",Discharge!AC25="No"),"No","Yes")),0)</f>
        <v>0</v>
      </c>
      <c r="AD21" s="116">
        <f>IF('Triage Audit'!AD17&lt;&gt;"",IF(AD15="","",IF(OR(Discharge!AD17="No",Discharge!AD21="No",Discharge!AD25="No"),"No","Yes")),0)</f>
        <v>0</v>
      </c>
      <c r="AE21" s="116">
        <f>IF('Triage Audit'!AE17&lt;&gt;"",IF(AE15="","",IF(OR(Discharge!AE17="No",Discharge!AE21="No",Discharge!AE25="No"),"No","Yes")),0)</f>
        <v>0</v>
      </c>
      <c r="AF21" s="116">
        <f>IF('Triage Audit'!AF17&lt;&gt;"",IF(AF15="","",IF(OR(Discharge!AF17="No",Discharge!AF21="No",Discharge!AF25="No"),"No","Yes")),0)</f>
        <v>0</v>
      </c>
      <c r="AG21" s="116">
        <f>IF('Triage Audit'!AG17&lt;&gt;"",IF(AG15="","",IF(OR(Discharge!AG17="No",Discharge!AG21="No",Discharge!AG25="No"),"No","Yes")),0)</f>
        <v>0</v>
      </c>
      <c r="AH21" s="116">
        <f>IF('Triage Audit'!AH17&lt;&gt;"",IF(AH15="","",IF(OR(Discharge!AH17="No",Discharge!AH21="No",Discharge!AH25="No"),"No","Yes")),0)</f>
        <v>0</v>
      </c>
      <c r="AI21" s="116">
        <f>IF('Triage Audit'!AI17&lt;&gt;"",IF(AI15="","",IF(OR(Discharge!AI17="No",Discharge!AI21="No",Discharge!AI25="No"),"No","Yes")),0)</f>
        <v>0</v>
      </c>
      <c r="AJ21" s="120">
        <f>IF('Triage Audit'!AJ17&lt;&gt;"",IF(AJ15="","",IF(OR(Discharge!AJ17="No",Discharge!AJ21="No",Discharge!AJ25="No"),"No","Yes")),0)</f>
        <v>0</v>
      </c>
      <c r="AK21" s="116">
        <f>IF('Triage Audit'!AK17&lt;&gt;"",IF(AK15="","",IF(OR(Discharge!AK17="No",Discharge!AK21="No",Discharge!AK25="No"),"No","Yes")),0)</f>
        <v>0</v>
      </c>
      <c r="AL21" s="116">
        <f>IF('Triage Audit'!AL17&lt;&gt;"",IF(AL15="","",IF(OR(Discharge!AL17="No",Discharge!AL21="No",Discharge!AL25="No"),"No","Yes")),0)</f>
        <v>0</v>
      </c>
      <c r="AM21" s="116">
        <f>IF('Triage Audit'!AM17&lt;&gt;"",IF(AM15="","",IF(OR(Discharge!AM17="No",Discharge!AM21="No",Discharge!AM25="No"),"No","Yes")),0)</f>
        <v>0</v>
      </c>
      <c r="AN21" s="116">
        <f>IF('Triage Audit'!AN17&lt;&gt;"",IF(AN15="","",IF(OR(Discharge!AN17="No",Discharge!AN21="No",Discharge!AN25="No"),"No","Yes")),0)</f>
        <v>0</v>
      </c>
      <c r="AO21" s="117">
        <f>IF('Triage Audit'!AO17&lt;&gt;"",IF(AO15="","",IF(OR(Discharge!AO17="No",Discharge!AO21="No",Discharge!AO25="No"),"No","Yes")),0)</f>
        <v>0</v>
      </c>
      <c r="AP21" s="117">
        <f>IF('Triage Audit'!AP17&lt;&gt;"",IF(AP15="","",IF(OR(Discharge!AP17="No",Discharge!AP21="No",Discharge!AP25="No"),"No","Yes")),0)</f>
        <v>0</v>
      </c>
      <c r="AQ21" s="117">
        <f>IF('Triage Audit'!AQ17&lt;&gt;"",IF(AQ15="","",IF(OR(Discharge!AQ17="No",Discharge!AQ21="No",Discharge!AQ25="No"),"No","Yes")),0)</f>
        <v>0</v>
      </c>
      <c r="AR21" s="117">
        <f>IF('Triage Audit'!AR17&lt;&gt;"",IF(AR15="","",IF(OR(Discharge!AR17="No",Discharge!AR21="No",Discharge!AR25="No"),"No","Yes")),0)</f>
        <v>0</v>
      </c>
      <c r="AS21" s="117">
        <f>IF('Triage Audit'!AS17&lt;&gt;"",IF(AS15="","",IF(OR(Discharge!AS17="No",Discharge!AS21="No",Discharge!AS25="No"),"No","Yes")),0)</f>
        <v>0</v>
      </c>
      <c r="AT21" s="118">
        <f>IF('Triage Audit'!AT17&lt;&gt;"",IF(AT15="","",IF(OR(Discharge!AT17="No",Discharge!AT21="No",Discharge!AT25="No"),"No","Yes")),0)</f>
        <v>0</v>
      </c>
      <c r="AU21" s="119">
        <f>IF('Triage Audit'!AU17&lt;&gt;"",IF(AU15="","",IF(OR(Discharge!AU17="No",Discharge!AU21="No",Discharge!AU25="No"),"No","Yes")),0)</f>
        <v>0</v>
      </c>
      <c r="AV21" s="117">
        <f>IF('Triage Audit'!AV17&lt;&gt;"",IF(AV15="","",IF(OR(Discharge!AV17="No",Discharge!AV21="No",Discharge!AV25="No"),"No","Yes")),0)</f>
        <v>0</v>
      </c>
      <c r="AW21" s="117">
        <f>IF('Triage Audit'!AW17&lt;&gt;"",IF(AW15="","",IF(OR(Discharge!AW17="No",Discharge!AW21="No",Discharge!AW25="No"),"No","Yes")),0)</f>
        <v>0</v>
      </c>
      <c r="AX21" s="117">
        <f>IF('Triage Audit'!AX17&lt;&gt;"",IF(AX15="","",IF(OR(Discharge!AX17="No",Discharge!AX21="No",Discharge!AX25="No"),"No","Yes")),0)</f>
        <v>0</v>
      </c>
      <c r="AY21" s="117">
        <f>IF('Triage Audit'!AY17&lt;&gt;"",IF(AY15="","",IF(OR(Discharge!AY17="No",Discharge!AY21="No",Discharge!AY25="No"),"No","Yes")),0)</f>
        <v>0</v>
      </c>
      <c r="AZ21" s="117">
        <f>IF('Triage Audit'!AZ17&lt;&gt;"",IF(AZ15="","",IF(OR(Discharge!AZ17="No",Discharge!AZ21="No",Discharge!AZ25="No"),"No","Yes")),0)</f>
        <v>0</v>
      </c>
      <c r="BA21" s="117">
        <f>IF('Triage Audit'!BA17&lt;&gt;"",IF(BA15="","",IF(OR(Discharge!BA17="No",Discharge!BA21="No",Discharge!BA25="No"),"No","Yes")),0)</f>
        <v>0</v>
      </c>
      <c r="BB21" s="117">
        <f>IF('Triage Audit'!BB17&lt;&gt;"",IF(BB15="","",IF(OR(Discharge!BB17="No",Discharge!BB21="No",Discharge!BB25="No"),"No","Yes")),0)</f>
        <v>0</v>
      </c>
      <c r="BC21" s="117">
        <f>IF('Triage Audit'!BC17&lt;&gt;"",IF(BC15="","",IF(OR(Discharge!BC17="No",Discharge!BC21="No",Discharge!BC25="No"),"No","Yes")),0)</f>
        <v>0</v>
      </c>
      <c r="BD21" s="120">
        <f>IF('Triage Audit'!BD17&lt;&gt;"",IF(BD15="","",IF(OR(Discharge!BD17="No",Discharge!BD21="No",Discharge!BD25="No"),"No","Yes")),0)</f>
        <v>0</v>
      </c>
      <c r="BE21" s="47">
        <f t="shared" si="0"/>
        <v>0</v>
      </c>
      <c r="BF21" s="10">
        <f t="shared" si="1"/>
        <v>0</v>
      </c>
      <c r="BG21" s="10">
        <f t="shared" si="2"/>
        <v>0</v>
      </c>
      <c r="BH21" s="48" t="str">
        <f t="shared" si="3"/>
        <v/>
      </c>
    </row>
    <row r="22" spans="2:60" ht="39.950000000000003" customHeight="1" thickBot="1">
      <c r="B22" s="79">
        <v>6</v>
      </c>
      <c r="C22" s="271" t="s">
        <v>119</v>
      </c>
      <c r="D22" s="272"/>
      <c r="E22" s="272"/>
      <c r="F22" s="273"/>
      <c r="G22" s="116">
        <f>IF('Triage Audit'!G17&lt;&gt;" ",IF(G15="","",IF(OR(Discharge!G20="No",Discharge!G21="No",Discharge!G22="No",Discharge!G23="No",Discharge!G24="No"),"No","Yes")),0)</f>
        <v>0</v>
      </c>
      <c r="H22" s="116">
        <f>IF('Triage Audit'!H17&lt;&gt;"",IF(H15="","",IF(OR(Discharge!H20="No",Discharge!H21="No",Discharge!H22="No",Discharge!H23="No",Discharge!H24="No"),"No","Yes")),0)</f>
        <v>0</v>
      </c>
      <c r="I22" s="116">
        <f>IF('Triage Audit'!I17&lt;&gt;"",IF(I15="","",IF(OR(Discharge!I20="No",Discharge!I21="No",Discharge!I22="No",Discharge!I23="No",Discharge!I24="No"),"No","Yes")),0)</f>
        <v>0</v>
      </c>
      <c r="J22" s="116">
        <f>IF('Triage Audit'!J17&lt;&gt;"",IF(J15="","",IF(OR(Discharge!J20="No",Discharge!J21="No",Discharge!J22="No",Discharge!J23="No",Discharge!J24="No"),"No","Yes")),0)</f>
        <v>0</v>
      </c>
      <c r="K22" s="116">
        <f>IF('Triage Audit'!K17&lt;&gt;"",IF(K15="","",IF(OR(Discharge!K20="No",Discharge!K21="No",Discharge!K22="No",Discharge!K23="No",Discharge!K24="No"),"No","Yes")),0)</f>
        <v>0</v>
      </c>
      <c r="L22" s="116">
        <f>IF('Triage Audit'!L17&lt;&gt;"",IF(L15="","",IF(OR(Discharge!L20="No",Discharge!L21="No",Discharge!L22="No",Discharge!L23="No",Discharge!L24="No"),"No","Yes")),0)</f>
        <v>0</v>
      </c>
      <c r="M22" s="116">
        <f>IF('Triage Audit'!M17&lt;&gt;"",IF(M15="","",IF(OR(Discharge!M20="No",Discharge!M21="No",Discharge!M22="No",Discharge!M23="No",Discharge!M24="No"),"No","Yes")),0)</f>
        <v>0</v>
      </c>
      <c r="N22" s="116">
        <f>IF('Triage Audit'!N17&lt;&gt;"",IF(N15="","",IF(OR(Discharge!N20="No",Discharge!N21="No",Discharge!N22="No",Discharge!N23="No",Discharge!N24="No"),"No","Yes")),0)</f>
        <v>0</v>
      </c>
      <c r="O22" s="116">
        <f>IF('Triage Audit'!O17&lt;&gt;"",IF(O15="","",IF(OR(Discharge!O20="No",Discharge!O21="No",Discharge!O22="No",Discharge!O23="No",Discharge!O24="No"),"No","Yes")),0)</f>
        <v>0</v>
      </c>
      <c r="P22" s="121">
        <f>IF('Triage Audit'!P17&lt;&gt;"",IF(P15="","",IF(OR(Discharge!P20="No",Discharge!P21="No",Discharge!P22="No",Discharge!P23="No",Discharge!P24="No"),"No","Yes")),0)</f>
        <v>0</v>
      </c>
      <c r="Q22" s="116">
        <f>IF('Triage Audit'!Q17&lt;&gt;"",IF(Q15="","",IF(OR(Discharge!Q20="No",Discharge!Q21="No",Discharge!Q22="No",Discharge!Q23="No",Discharge!Q24="No"),"No","Yes")),0)</f>
        <v>0</v>
      </c>
      <c r="R22" s="116">
        <f>IF('Triage Audit'!R17&lt;&gt;"",IF(R15="","",IF(OR(Discharge!R20="No",Discharge!R21="No",Discharge!R22="No",Discharge!R23="No",Discharge!R24="No"),"No","Yes")),0)</f>
        <v>0</v>
      </c>
      <c r="S22" s="116">
        <f>IF('Triage Audit'!S17&lt;&gt;"",IF(S15="","",IF(OR(Discharge!S20="No",Discharge!S21="No",Discharge!S22="No",Discharge!S23="No",Discharge!S24="No"),"No","Yes")),0)</f>
        <v>0</v>
      </c>
      <c r="T22" s="116">
        <f>IF('Triage Audit'!T17&lt;&gt;"",IF(T15="","",IF(OR(Discharge!T20="No",Discharge!T21="No",Discharge!T22="No",Discharge!T23="No",Discharge!T24="No"),"No","Yes")),0)</f>
        <v>0</v>
      </c>
      <c r="U22" s="116">
        <f>IF('Triage Audit'!U17&lt;&gt;"",IF(U15="","",IF(OR(Discharge!U20="No",Discharge!U21="No",Discharge!U22="No",Discharge!U23="No",Discharge!U24="No"),"No","Yes")),0)</f>
        <v>0</v>
      </c>
      <c r="V22" s="116">
        <f>IF('Triage Audit'!V17&lt;&gt;"",IF(V15="","",IF(OR(Discharge!V20="No",Discharge!V21="No",Discharge!V22="No",Discharge!V23="No",Discharge!V24="No"),"No","Yes")),0)</f>
        <v>0</v>
      </c>
      <c r="W22" s="116">
        <f>IF('Triage Audit'!W17&lt;&gt;"",IF(W15="","",IF(OR(Discharge!W20="No",Discharge!W21="No",Discharge!W22="No",Discharge!W23="No",Discharge!W24="No"),"No","Yes")),0)</f>
        <v>0</v>
      </c>
      <c r="X22" s="116">
        <f>IF('Triage Audit'!X17&lt;&gt;"",IF(X15="","",IF(OR(Discharge!X20="No",Discharge!X21="No",Discharge!X22="No",Discharge!X23="No",Discharge!X24="No"),"No","Yes")),0)</f>
        <v>0</v>
      </c>
      <c r="Y22" s="116">
        <f>IF('Triage Audit'!Y17&lt;&gt;"",IF(Y15="","",IF(OR(Discharge!Y20="No",Discharge!Y21="No",Discharge!Y22="No",Discharge!Y23="No",Discharge!Y24="No"),"No","Yes")),0)</f>
        <v>0</v>
      </c>
      <c r="Z22" s="121">
        <f>IF('Triage Audit'!Z17&lt;&gt;"",IF(Z15="","",IF(OR(Discharge!Z20="No",Discharge!Z21="No",Discharge!Z22="No",Discharge!Z23="No",Discharge!Z24="No"),"No","Yes")),0)</f>
        <v>0</v>
      </c>
      <c r="AA22" s="116">
        <f>IF('Triage Audit'!AA17&lt;&gt;"",IF(AA15="","",IF(OR(Discharge!AA20="No",Discharge!AA21="No",Discharge!AA22="No",Discharge!AA23="No",Discharge!AA24="No"),"No","Yes")),0)</f>
        <v>0</v>
      </c>
      <c r="AB22" s="116">
        <f>IF('Triage Audit'!AB17&lt;&gt;"",IF(AB15="","",IF(OR(Discharge!AB20="No",Discharge!AB21="No",Discharge!AB22="No",Discharge!AB23="No",Discharge!AB24="No"),"No","Yes")),0)</f>
        <v>0</v>
      </c>
      <c r="AC22" s="116">
        <f>IF('Triage Audit'!AC17&lt;&gt;"",IF(AC15="","",IF(OR(Discharge!AC20="No",Discharge!AC21="No",Discharge!AC22="No",Discharge!AC23="No",Discharge!AC24="No"),"No","Yes")),0)</f>
        <v>0</v>
      </c>
      <c r="AD22" s="116">
        <f>IF('Triage Audit'!AD17&lt;&gt;"",IF(AD15="","",IF(OR(Discharge!AD20="No",Discharge!AD21="No",Discharge!AD22="No",Discharge!AD23="No",Discharge!AD24="No"),"No","Yes")),0)</f>
        <v>0</v>
      </c>
      <c r="AE22" s="116">
        <f>IF('Triage Audit'!AE17&lt;&gt;"",IF(AE15="","",IF(OR(Discharge!AE20="No",Discharge!AE21="No",Discharge!AE22="No",Discharge!AE23="No",Discharge!AE24="No"),"No","Yes")),0)</f>
        <v>0</v>
      </c>
      <c r="AF22" s="116">
        <f>IF('Triage Audit'!AF17&lt;&gt;"",IF(AF15="","",IF(OR(Discharge!AF20="No",Discharge!AF21="No",Discharge!AF22="No",Discharge!AF23="No",Discharge!AF24="No"),"No","Yes")),0)</f>
        <v>0</v>
      </c>
      <c r="AG22" s="116">
        <f>IF('Triage Audit'!AG17&lt;&gt;"",IF(AG15="","",IF(OR(Discharge!AG20="No",Discharge!AG21="No",Discharge!AG22="No",Discharge!AG23="No",Discharge!AG24="No"),"No","Yes")),0)</f>
        <v>0</v>
      </c>
      <c r="AH22" s="116">
        <f>IF('Triage Audit'!AH17&lt;&gt;"",IF(AH15="","",IF(OR(Discharge!AH20="No",Discharge!AH21="No",Discharge!AH22="No",Discharge!AH23="No",Discharge!AH24="No"),"No","Yes")),0)</f>
        <v>0</v>
      </c>
      <c r="AI22" s="116">
        <f>IF('Triage Audit'!AI17&lt;&gt;"",IF(AI15="","",IF(OR(Discharge!AI20="No",Discharge!AI21="No",Discharge!AI22="No",Discharge!AI23="No",Discharge!AI24="No"),"No","Yes")),0)</f>
        <v>0</v>
      </c>
      <c r="AJ22" s="121">
        <f>IF('Triage Audit'!AJ17&lt;&gt;"",IF(AJ15="","",IF(OR(Discharge!AJ20="No",Discharge!AJ21="No",Discharge!AJ22="No",Discharge!AJ23="No",Discharge!AJ24="No"),"No","Yes")),0)</f>
        <v>0</v>
      </c>
      <c r="AK22" s="116">
        <f>IF('Triage Audit'!AK17&lt;&gt;"",IF(AK15="","",IF(OR(Discharge!AK20="No",Discharge!AK21="No",Discharge!AK22="No",Discharge!AK23="No",Discharge!AK24="No"),"No","Yes")),0)</f>
        <v>0</v>
      </c>
      <c r="AL22" s="116">
        <f>IF('Triage Audit'!AL17&lt;&gt;"",IF(AL15="","",IF(OR(Discharge!AL20="No",Discharge!AL21="No",Discharge!AL22="No",Discharge!AL23="No",Discharge!AL24="No"),"No","Yes")),0)</f>
        <v>0</v>
      </c>
      <c r="AM22" s="116">
        <f>IF('Triage Audit'!AM17&lt;&gt;"",IF(AM15="","",IF(OR(Discharge!AM20="No",Discharge!AM21="No",Discharge!AM22="No",Discharge!AM23="No",Discharge!AM24="No"),"No","Yes")),0)</f>
        <v>0</v>
      </c>
      <c r="AN22" s="116">
        <f>IF('Triage Audit'!AN17&lt;&gt;"",IF(AN15="","",IF(OR(Discharge!AN20="No",Discharge!AN21="No",Discharge!AN22="No",Discharge!AN23="No",Discharge!AN24="No"),"No","Yes")),0)</f>
        <v>0</v>
      </c>
      <c r="AO22" s="117">
        <f>IF('Triage Audit'!AO17&lt;&gt;"",IF(AO15="","",IF(OR(Discharge!AO20="No",Discharge!AO21="No",Discharge!AO22="No",Discharge!AO23="No",Discharge!AO24="No"),"No","Yes")),0)</f>
        <v>0</v>
      </c>
      <c r="AP22" s="117">
        <f>IF('Triage Audit'!AP17&lt;&gt;"",IF(AP15="","",IF(OR(Discharge!AP20="No",Discharge!AP21="No",Discharge!AP22="No",Discharge!AP23="No",Discharge!AP24="No"),"No","Yes")),0)</f>
        <v>0</v>
      </c>
      <c r="AQ22" s="117">
        <f>IF('Triage Audit'!AQ17&lt;&gt;"",IF(AQ15="","",IF(OR(Discharge!AQ20="No",Discharge!AQ21="No",Discharge!AQ22="No",Discharge!AQ23="No",Discharge!AQ24="No"),"No","Yes")),0)</f>
        <v>0</v>
      </c>
      <c r="AR22" s="117">
        <f>IF('Triage Audit'!AR17&lt;&gt;"",IF(AR15="","",IF(OR(Discharge!AR20="No",Discharge!AR21="No",Discharge!AR22="No",Discharge!AR23="No",Discharge!AR24="No"),"No","Yes")),0)</f>
        <v>0</v>
      </c>
      <c r="AS22" s="117">
        <f>IF('Triage Audit'!AS17&lt;&gt;"",IF(AS15="","",IF(OR(Discharge!AS20="No",Discharge!AS21="No",Discharge!AS22="No",Discharge!AS23="No",Discharge!AS24="No"),"No","Yes")),0)</f>
        <v>0</v>
      </c>
      <c r="AT22" s="118">
        <f>IF('Triage Audit'!AT17&lt;&gt;"",IF(AT15="","",IF(OR(Discharge!AT20="No",Discharge!AT21="No",Discharge!AT22="No",Discharge!AT23="No",Discharge!AT24="No"),"No","Yes")),0)</f>
        <v>0</v>
      </c>
      <c r="AU22" s="119">
        <f>IF('Triage Audit'!AU17&lt;&gt;"",IF(AU15="","",IF(OR(Discharge!AU20="No",Discharge!AU21="No",Discharge!AU22="No",Discharge!AU23="No",Discharge!AU24="No"),"No","Yes")),0)</f>
        <v>0</v>
      </c>
      <c r="AV22" s="117">
        <f>IF('Triage Audit'!AV17&lt;&gt;"",IF(AV15="","",IF(OR(Discharge!AV20="No",Discharge!AV21="No",Discharge!AV22="No",Discharge!AV23="No",Discharge!AV24="No"),"No","Yes")),0)</f>
        <v>0</v>
      </c>
      <c r="AW22" s="117">
        <f>IF('Triage Audit'!AW17&lt;&gt;"",IF(AW15="","",IF(OR(Discharge!AW20="No",Discharge!AW21="No",Discharge!AW22="No",Discharge!AW23="No",Discharge!AW24="No"),"No","Yes")),0)</f>
        <v>0</v>
      </c>
      <c r="AX22" s="117">
        <f>IF('Triage Audit'!AX17&lt;&gt;"",IF(AX15="","",IF(OR(Discharge!AX20="No",Discharge!AX21="No",Discharge!AX22="No",Discharge!AX23="No",Discharge!AX24="No"),"No","Yes")),0)</f>
        <v>0</v>
      </c>
      <c r="AY22" s="117">
        <f>IF('Triage Audit'!AY17&lt;&gt;"",IF(AY15="","",IF(OR(Discharge!AY20="No",Discharge!AY21="No",Discharge!AY22="No",Discharge!AY23="No",Discharge!AY24="No"),"No","Yes")),0)</f>
        <v>0</v>
      </c>
      <c r="AZ22" s="117">
        <f>IF('Triage Audit'!AZ17&lt;&gt;"",IF(AZ15="","",IF(OR(Discharge!AZ20="No",Discharge!AZ21="No",Discharge!AZ22="No",Discharge!AZ23="No",Discharge!AZ24="No"),"No","Yes")),0)</f>
        <v>0</v>
      </c>
      <c r="BA22" s="117">
        <f>IF('Triage Audit'!BA17&lt;&gt;"",IF(BA15="","",IF(OR(Discharge!BA20="No",Discharge!BA21="No",Discharge!BA22="No",Discharge!BA23="No",Discharge!BA24="No"),"No","Yes")),0)</f>
        <v>0</v>
      </c>
      <c r="BB22" s="117">
        <f>IF('Triage Audit'!BB17&lt;&gt;"",IF(BB15="","",IF(OR(Discharge!BB20="No",Discharge!BB21="No",Discharge!BB22="No",Discharge!BB23="No",Discharge!BB24="No"),"No","Yes")),0)</f>
        <v>0</v>
      </c>
      <c r="BC22" s="117">
        <f>IF('Triage Audit'!BC17&lt;&gt;"",IF(BC15="","",IF(OR(Discharge!BC20="No",Discharge!BC21="No",Discharge!BC22="No",Discharge!BC23="No",Discharge!BC24="No"),"No","Yes")),0)</f>
        <v>0</v>
      </c>
      <c r="BD22" s="120">
        <f>IF('Triage Audit'!BD17&lt;&gt;"",IF(BD15="","",IF(OR(Discharge!BD20="No",Discharge!BD21="No",Discharge!BD22="No",Discharge!BD23="No",Discharge!BD24="No"),"No","Yes")),0)</f>
        <v>0</v>
      </c>
      <c r="BE22" s="47">
        <f t="shared" si="0"/>
        <v>0</v>
      </c>
      <c r="BF22" s="10">
        <f t="shared" si="1"/>
        <v>0</v>
      </c>
      <c r="BG22" s="10">
        <f t="shared" si="2"/>
        <v>0</v>
      </c>
      <c r="BH22" s="48" t="str">
        <f t="shared" si="3"/>
        <v/>
      </c>
    </row>
    <row r="23" spans="2:60" ht="307.5" customHeight="1" thickBot="1">
      <c r="C23" s="158" t="s">
        <v>32</v>
      </c>
      <c r="D23" s="159"/>
      <c r="E23" s="159"/>
      <c r="F23" s="259"/>
      <c r="G23" s="100"/>
      <c r="H23" s="54"/>
      <c r="I23" s="54"/>
      <c r="J23" s="54"/>
      <c r="K23" s="54"/>
      <c r="L23" s="54"/>
      <c r="M23" s="54"/>
      <c r="N23" s="54"/>
      <c r="O23" s="54"/>
      <c r="P23" s="56"/>
      <c r="Q23" s="53"/>
      <c r="R23" s="54"/>
      <c r="S23" s="54" t="s">
        <v>120</v>
      </c>
      <c r="T23" s="54"/>
      <c r="U23" s="54"/>
      <c r="V23" s="54"/>
      <c r="W23" s="54"/>
      <c r="X23" s="54"/>
      <c r="Y23" s="54"/>
      <c r="Z23" s="56"/>
      <c r="AA23" s="53"/>
      <c r="AB23" s="54"/>
      <c r="AC23" s="54"/>
      <c r="AD23" s="54"/>
      <c r="AE23" s="54"/>
      <c r="AF23" s="54"/>
      <c r="AG23" s="54"/>
      <c r="AH23" s="54"/>
      <c r="AI23" s="54"/>
      <c r="AJ23" s="56"/>
      <c r="AK23" s="53"/>
      <c r="AL23" s="54"/>
      <c r="AM23" s="54"/>
      <c r="AN23" s="54"/>
      <c r="AO23" s="54"/>
      <c r="AP23" s="54"/>
      <c r="AQ23" s="54"/>
      <c r="AR23" s="54"/>
      <c r="AS23" s="54"/>
      <c r="AT23" s="56"/>
      <c r="AU23" s="53"/>
      <c r="AV23" s="54"/>
      <c r="AW23" s="54"/>
      <c r="AX23" s="54"/>
      <c r="AY23" s="54"/>
      <c r="AZ23" s="54"/>
      <c r="BA23" s="54"/>
      <c r="BB23" s="54"/>
      <c r="BC23" s="54"/>
      <c r="BD23" s="55"/>
    </row>
  </sheetData>
  <sheetProtection password="CB4B" sheet="1" objects="1" scenarios="1" selectLockedCells="1"/>
  <protectedRanges>
    <protectedRange sqref="B2 F7 I7 N7 F9 G13:BD13 G15:BD15" name="Range2"/>
    <protectedRange sqref="F7 I7 N7 F9 B2 G13:BD13 G15:BD15" name="Range1"/>
    <protectedRange sqref="G17:BD22" name="Range2_1"/>
    <protectedRange sqref="G17:BD22" name="Range1_1"/>
  </protectedRanges>
  <mergeCells count="28">
    <mergeCell ref="C23:F23"/>
    <mergeCell ref="C17:F17"/>
    <mergeCell ref="C18:F18"/>
    <mergeCell ref="C19:F19"/>
    <mergeCell ref="C21:F21"/>
    <mergeCell ref="C22:F22"/>
    <mergeCell ref="C20:F20"/>
    <mergeCell ref="AK14:AT14"/>
    <mergeCell ref="AU14:BD14"/>
    <mergeCell ref="G11:P11"/>
    <mergeCell ref="Q11:Z11"/>
    <mergeCell ref="AA11:AJ11"/>
    <mergeCell ref="AK11:AT11"/>
    <mergeCell ref="AU11:BD11"/>
    <mergeCell ref="AA14:AJ14"/>
    <mergeCell ref="F9:G9"/>
    <mergeCell ref="H9:I9"/>
    <mergeCell ref="K9:O9"/>
    <mergeCell ref="G14:P14"/>
    <mergeCell ref="Q14:Z14"/>
    <mergeCell ref="F7:H7"/>
    <mergeCell ref="I7:M7"/>
    <mergeCell ref="N7:Q7"/>
    <mergeCell ref="B2:U2"/>
    <mergeCell ref="B3:U3"/>
    <mergeCell ref="F6:H6"/>
    <mergeCell ref="I6:M6"/>
    <mergeCell ref="N6:P6"/>
  </mergeCells>
  <conditionalFormatting sqref="BH17:BH22">
    <cfRule type="expression" dxfId="6" priority="1" stopIfTrue="1">
      <formula>ISERROR(BH17)</formula>
    </cfRule>
  </conditionalFormatting>
  <hyperlinks>
    <hyperlink ref="C22:F22" r:id="rId1" display="Was discharge compliant with PD2014_025 Departure of Emergency Department Patients " xr:uid="{00000000-0004-0000-0A00-000000000000}"/>
    <hyperlink ref="C17:F17" r:id="rId2" display="Was care compliant with PD2013_047 Triage of Patients in NSW Emergency Departments " xr:uid="{00000000-0004-0000-0A00-000001000000}"/>
    <hyperlink ref="C19:F19" r:id="rId3" display="http://www0.health.nsw.gov.au/policies/pd/2012/pdf/PD2012_069.pdf" xr:uid="{00000000-0004-0000-0A00-000002000000}"/>
    <hyperlink ref="C20:F20" r:id="rId4" display="Was care compliant with PD2013_049 Recognition and Management of Patients who are Clinically Deteriorating " xr:uid="{00000000-0004-0000-0A00-000003000000}"/>
    <hyperlink ref="C21:F21" r:id="rId5" display="Was care compliant with PD2009_060 Clinical Handover - Standard Key Principles " xr:uid="{00000000-0004-0000-0A00-000004000000}"/>
  </hyperlinks>
  <printOptions horizontalCentered="1" verticalCentered="1"/>
  <pageMargins left="0.19685039370078741" right="0.19685039370078741" top="0.32" bottom="0.32" header="0.2" footer="0.21"/>
  <pageSetup paperSize="9" scale="33" orientation="landscape" r:id="rId6"/>
  <headerFooter alignWithMargins="0"/>
  <drawing r:id="rId7"/>
  <legacy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tabColor theme="5" tint="0.39997558519241921"/>
    <pageSetUpPr autoPageBreaks="0" fitToPage="1"/>
  </sheetPr>
  <dimension ref="B1:J17"/>
  <sheetViews>
    <sheetView showGridLines="0" showRowColHeaders="0" showOutlineSymbols="0" zoomScale="80" zoomScaleNormal="80" zoomScaleSheetLayoutView="70" workbookViewId="0">
      <selection activeCell="E13" sqref="E13:H13"/>
    </sheetView>
  </sheetViews>
  <sheetFormatPr defaultRowHeight="12.75"/>
  <cols>
    <col min="1" max="1" width="6.85546875" customWidth="1"/>
    <col min="2" max="2" width="7.28515625" customWidth="1"/>
    <col min="3" max="3" width="43.28515625" customWidth="1"/>
    <col min="4" max="4" width="11.42578125" customWidth="1"/>
    <col min="5" max="7" width="24.7109375" customWidth="1"/>
    <col min="8" max="8" width="26.42578125" customWidth="1"/>
    <col min="9" max="9" width="28" customWidth="1"/>
    <col min="10" max="10" width="25.7109375" customWidth="1"/>
  </cols>
  <sheetData>
    <row r="1" spans="2:10" ht="45.75" customHeight="1"/>
    <row r="2" spans="2:10" ht="41.25" customHeight="1" thickBot="1">
      <c r="B2" s="192"/>
      <c r="C2" s="192"/>
      <c r="D2" s="192"/>
      <c r="E2" s="192"/>
      <c r="F2" s="192"/>
      <c r="G2" s="192"/>
      <c r="H2" s="192"/>
      <c r="I2" s="192"/>
      <c r="J2" s="18"/>
    </row>
    <row r="3" spans="2:10" ht="30" customHeight="1" thickBot="1">
      <c r="B3" s="18"/>
      <c r="C3" s="18"/>
      <c r="D3" s="18"/>
      <c r="E3" s="205">
        <f>Policy!B2</f>
        <v>0</v>
      </c>
      <c r="F3" s="206"/>
      <c r="G3" s="206"/>
      <c r="H3" s="206"/>
      <c r="I3" s="206"/>
      <c r="J3" s="207"/>
    </row>
    <row r="4" spans="2:10" ht="30" customHeight="1" thickBot="1">
      <c r="E4" s="205" t="str">
        <f>Policy!B3</f>
        <v>Policy Compliance</v>
      </c>
      <c r="F4" s="206"/>
      <c r="G4" s="206"/>
      <c r="H4" s="206"/>
      <c r="I4" s="206"/>
      <c r="J4" s="207"/>
    </row>
    <row r="5" spans="2:10" ht="30" customHeight="1" thickBot="1">
      <c r="E5" s="208" t="s">
        <v>12</v>
      </c>
      <c r="F5" s="209"/>
      <c r="G5" s="216">
        <f>Policy!F7</f>
        <v>0</v>
      </c>
      <c r="H5" s="217"/>
      <c r="I5" s="217"/>
      <c r="J5" s="218"/>
    </row>
    <row r="6" spans="2:10" ht="30" customHeight="1" thickBot="1">
      <c r="B6" s="19"/>
      <c r="C6" s="19"/>
      <c r="D6" s="12"/>
      <c r="E6" s="208" t="s">
        <v>17</v>
      </c>
      <c r="F6" s="222"/>
      <c r="G6" s="219">
        <f>Policy!F9</f>
        <v>0</v>
      </c>
      <c r="H6" s="220"/>
      <c r="I6" s="220"/>
      <c r="J6" s="221"/>
    </row>
    <row r="7" spans="2:10" ht="27" customHeight="1">
      <c r="B7" s="201" t="s">
        <v>15</v>
      </c>
      <c r="C7" s="201"/>
      <c r="D7" s="201"/>
      <c r="E7" s="201"/>
      <c r="F7" s="201"/>
      <c r="G7" s="201"/>
      <c r="H7" s="12"/>
      <c r="I7" s="14"/>
      <c r="J7" s="16"/>
    </row>
    <row r="8" spans="2:10" ht="13.5" customHeight="1" thickBot="1">
      <c r="B8" s="13"/>
      <c r="C8" s="13"/>
      <c r="D8" s="13"/>
      <c r="E8" s="13"/>
      <c r="F8" s="13"/>
      <c r="G8" s="13"/>
      <c r="H8" s="13"/>
      <c r="I8" s="15"/>
      <c r="J8" s="16"/>
    </row>
    <row r="9" spans="2:10" ht="50.1" customHeight="1">
      <c r="B9" s="199" t="s">
        <v>13</v>
      </c>
      <c r="C9" s="199" t="s">
        <v>4</v>
      </c>
      <c r="D9" s="199" t="s">
        <v>5</v>
      </c>
      <c r="E9" s="193" t="s">
        <v>6</v>
      </c>
      <c r="F9" s="194"/>
      <c r="G9" s="194"/>
      <c r="H9" s="195"/>
      <c r="I9" s="203" t="s">
        <v>7</v>
      </c>
      <c r="J9" s="223" t="s">
        <v>19</v>
      </c>
    </row>
    <row r="10" spans="2:10" ht="50.1" customHeight="1" thickBot="1">
      <c r="B10" s="200"/>
      <c r="C10" s="202"/>
      <c r="D10" s="200"/>
      <c r="E10" s="196"/>
      <c r="F10" s="197"/>
      <c r="G10" s="197"/>
      <c r="H10" s="198"/>
      <c r="I10" s="204"/>
      <c r="J10" s="224"/>
    </row>
    <row r="11" spans="2:10" ht="50.1" customHeight="1" thickBot="1">
      <c r="B11" s="68">
        <f>Policy!B17</f>
        <v>1</v>
      </c>
      <c r="C11" s="21" t="str">
        <f>Policy!C17</f>
        <v xml:space="preserve">Was care compliant with PD2013_047 Triage of Patients in NSW Emergency Departments </v>
      </c>
      <c r="D11" s="39" t="str">
        <f>Policy!BH17</f>
        <v/>
      </c>
      <c r="E11" s="210"/>
      <c r="F11" s="211"/>
      <c r="G11" s="211"/>
      <c r="H11" s="212"/>
      <c r="I11" s="32"/>
      <c r="J11" s="28"/>
    </row>
    <row r="12" spans="2:10" ht="50.1" customHeight="1" thickBot="1">
      <c r="B12" s="68">
        <f>Policy!B18</f>
        <v>2</v>
      </c>
      <c r="C12" s="21" t="str">
        <f>Policy!C18</f>
        <v>Was there evidence of policy compliance related to treatment</v>
      </c>
      <c r="D12" s="39" t="str">
        <f>Policy!BH18</f>
        <v/>
      </c>
      <c r="E12" s="210"/>
      <c r="F12" s="211"/>
      <c r="G12" s="211"/>
      <c r="H12" s="212"/>
      <c r="I12" s="32"/>
      <c r="J12" s="28"/>
    </row>
    <row r="13" spans="2:10" ht="50.1" customHeight="1" thickBot="1">
      <c r="B13" s="68">
        <f>Policy!B19</f>
        <v>3</v>
      </c>
      <c r="C13" s="21" t="str">
        <f>Policy!C19</f>
        <v>Was documentation compliant with PD2012_069 Health Care Records – Document and Management</v>
      </c>
      <c r="D13" s="39" t="str">
        <f>Policy!BH19</f>
        <v/>
      </c>
      <c r="E13" s="210"/>
      <c r="F13" s="211"/>
      <c r="G13" s="211"/>
      <c r="H13" s="212"/>
      <c r="I13" s="32"/>
      <c r="J13" s="28"/>
    </row>
    <row r="14" spans="2:10" ht="50.1" customHeight="1" thickBot="1">
      <c r="B14" s="68">
        <f>Policy!B20</f>
        <v>4</v>
      </c>
      <c r="C14" s="21" t="str">
        <f>Policy!C20</f>
        <v xml:space="preserve">Was care compliant with PD2013_049 Recognition and Management of Patients who are Clinically Deteriorating </v>
      </c>
      <c r="D14" s="39" t="str">
        <f>Policy!BH20</f>
        <v/>
      </c>
      <c r="E14" s="210"/>
      <c r="F14" s="211"/>
      <c r="G14" s="211"/>
      <c r="H14" s="212"/>
      <c r="I14" s="32"/>
      <c r="J14" s="28"/>
    </row>
    <row r="15" spans="2:10" ht="50.1" customHeight="1" thickBot="1">
      <c r="B15" s="68">
        <f>Policy!B21</f>
        <v>5</v>
      </c>
      <c r="C15" s="21" t="str">
        <f>Policy!C21</f>
        <v xml:space="preserve">Was care compliant with PD2009_060 Clinical Handover - Standard Key Principles </v>
      </c>
      <c r="D15" s="39" t="str">
        <f>Policy!BH21</f>
        <v/>
      </c>
      <c r="E15" s="210"/>
      <c r="F15" s="211"/>
      <c r="G15" s="211"/>
      <c r="H15" s="212"/>
      <c r="I15" s="32"/>
      <c r="J15" s="28"/>
    </row>
    <row r="16" spans="2:10" ht="50.1" customHeight="1" thickBot="1">
      <c r="B16" s="68">
        <f>Policy!B22</f>
        <v>6</v>
      </c>
      <c r="C16" s="21" t="str">
        <f>Policy!C22</f>
        <v xml:space="preserve">Was discharge compliant with PD2014_025 Departure of Emergency Department Patients </v>
      </c>
      <c r="D16" s="39" t="str">
        <f>Policy!BH22</f>
        <v/>
      </c>
      <c r="E16" s="210"/>
      <c r="F16" s="211"/>
      <c r="G16" s="211"/>
      <c r="H16" s="212"/>
      <c r="I16" s="32"/>
      <c r="J16" s="28"/>
    </row>
    <row r="17" spans="3:4" ht="50.1" customHeight="1" thickBot="1">
      <c r="C17" s="33" t="s">
        <v>18</v>
      </c>
      <c r="D17" s="40" t="e">
        <f>AVERAGE(D11:D16)</f>
        <v>#DIV/0!</v>
      </c>
    </row>
  </sheetData>
  <sheetProtection password="CB4B" sheet="1" objects="1" scenarios="1" selectLockedCells="1"/>
  <protectedRanges>
    <protectedRange sqref="E11:J16" name="Range1"/>
  </protectedRanges>
  <mergeCells count="20">
    <mergeCell ref="E16:H16"/>
    <mergeCell ref="J9:J10"/>
    <mergeCell ref="E11:H11"/>
    <mergeCell ref="E12:H12"/>
    <mergeCell ref="E13:H13"/>
    <mergeCell ref="E14:H14"/>
    <mergeCell ref="E15:H15"/>
    <mergeCell ref="I9:I10"/>
    <mergeCell ref="B7:G7"/>
    <mergeCell ref="B9:B10"/>
    <mergeCell ref="C9:C10"/>
    <mergeCell ref="D9:D10"/>
    <mergeCell ref="E9:H10"/>
    <mergeCell ref="E6:F6"/>
    <mergeCell ref="G6:J6"/>
    <mergeCell ref="B2:I2"/>
    <mergeCell ref="E3:J3"/>
    <mergeCell ref="E4:J4"/>
    <mergeCell ref="E5:F5"/>
    <mergeCell ref="G5:J5"/>
  </mergeCells>
  <conditionalFormatting sqref="D11:D16">
    <cfRule type="expression" dxfId="5" priority="1" stopIfTrue="1">
      <formula>ISERROR(D11)</formula>
    </cfRule>
    <cfRule type="cellIs" dxfId="4" priority="2" stopIfTrue="1" operator="lessThan">
      <formula>0.8</formula>
    </cfRule>
  </conditionalFormatting>
  <printOptions horizontalCentered="1" verticalCentered="1"/>
  <pageMargins left="0.19685039370078741" right="0.19685039370078741" top="0.23622047244094491" bottom="0.31496062992125984" header="0.19685039370078741" footer="0.19685039370078741"/>
  <pageSetup paperSize="9" scale="4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5" tint="0.39997558519241921"/>
    <pageSetUpPr fitToPage="1"/>
  </sheetPr>
  <dimension ref="D1:S3"/>
  <sheetViews>
    <sheetView showGridLines="0" showRowColHeaders="0" showZeros="0" topLeftCell="B1" zoomScaleNormal="100" workbookViewId="0">
      <selection activeCell="G17" sqref="G17"/>
    </sheetView>
  </sheetViews>
  <sheetFormatPr defaultRowHeight="12.75"/>
  <sheetData>
    <row r="1" spans="4:19" ht="12.75" customHeight="1">
      <c r="D1" s="225">
        <f>Policy!B2</f>
        <v>0</v>
      </c>
      <c r="E1" s="225"/>
      <c r="F1" s="225"/>
      <c r="G1" s="225"/>
      <c r="H1" s="225"/>
      <c r="I1" s="225"/>
      <c r="J1" s="225"/>
      <c r="K1" s="225"/>
      <c r="L1" s="225"/>
      <c r="M1" s="225"/>
      <c r="N1" s="225"/>
      <c r="O1" s="225"/>
      <c r="P1" s="225"/>
      <c r="Q1" s="225"/>
      <c r="R1" s="225"/>
      <c r="S1" s="225"/>
    </row>
    <row r="2" spans="4:19" ht="12.75" customHeight="1">
      <c r="D2" s="225"/>
      <c r="E2" s="225"/>
      <c r="F2" s="225"/>
      <c r="G2" s="225"/>
      <c r="H2" s="225"/>
      <c r="I2" s="225"/>
      <c r="J2" s="225"/>
      <c r="K2" s="225"/>
      <c r="L2" s="225"/>
      <c r="M2" s="225"/>
      <c r="N2" s="225"/>
      <c r="O2" s="225"/>
      <c r="P2" s="225"/>
      <c r="Q2" s="225"/>
      <c r="R2" s="225"/>
      <c r="S2" s="225"/>
    </row>
    <row r="3" spans="4:19" ht="12.75" customHeight="1">
      <c r="D3" s="225"/>
      <c r="E3" s="225"/>
      <c r="F3" s="225"/>
      <c r="G3" s="225"/>
      <c r="H3" s="225"/>
      <c r="I3" s="225"/>
      <c r="J3" s="225"/>
      <c r="K3" s="225"/>
      <c r="L3" s="225"/>
      <c r="M3" s="225"/>
      <c r="N3" s="225"/>
      <c r="O3" s="225"/>
      <c r="P3" s="225"/>
      <c r="Q3" s="225"/>
      <c r="R3" s="225"/>
      <c r="S3" s="225"/>
    </row>
  </sheetData>
  <sheetProtection password="CB4B" sheet="1" objects="1" scenarios="1" selectLockedCells="1"/>
  <mergeCells count="1">
    <mergeCell ref="D1:S3"/>
  </mergeCells>
  <printOptions horizontalCentered="1" verticalCentered="1"/>
  <pageMargins left="0.74803149606299213" right="0.74803149606299213" top="0.98425196850393704" bottom="0.98425196850393704" header="0.51181102362204722" footer="0.51181102362204722"/>
  <pageSetup paperSize="9" scale="69" orientation="landscape"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FF0000"/>
    <pageSetUpPr autoPageBreaks="0" fitToPage="1"/>
  </sheetPr>
  <dimension ref="A1:BH32"/>
  <sheetViews>
    <sheetView showGridLines="0" showRowColHeaders="0" showZeros="0" showOutlineSymbols="0" zoomScale="40" zoomScaleNormal="40" zoomScaleSheetLayoutView="70" workbookViewId="0">
      <selection activeCell="T23" sqref="T23"/>
    </sheetView>
  </sheetViews>
  <sheetFormatPr defaultRowHeight="12.75"/>
  <cols>
    <col min="1" max="1" width="7.28515625" customWidth="1"/>
    <col min="2" max="2" width="4.7109375" customWidth="1"/>
    <col min="3" max="4" width="10.28515625" customWidth="1"/>
    <col min="5" max="5" width="8.85546875" customWidth="1"/>
    <col min="6" max="6" width="28.140625" customWidth="1"/>
    <col min="7" max="7" width="7.7109375" customWidth="1"/>
    <col min="8" max="56" width="6.7109375" customWidth="1"/>
    <col min="57" max="59" width="9.140625" hidden="1" customWidth="1"/>
  </cols>
  <sheetData>
    <row r="1" spans="1:60" ht="60" customHeight="1" thickBot="1"/>
    <row r="2" spans="1:60" ht="33.75" customHeight="1" thickBot="1">
      <c r="B2" s="239">
        <f>'Triage Audit'!B2:U2</f>
        <v>0</v>
      </c>
      <c r="C2" s="240"/>
      <c r="D2" s="240"/>
      <c r="E2" s="240"/>
      <c r="F2" s="240"/>
      <c r="G2" s="240"/>
      <c r="H2" s="240"/>
      <c r="I2" s="240"/>
      <c r="J2" s="240"/>
      <c r="K2" s="240"/>
      <c r="L2" s="240"/>
      <c r="M2" s="240"/>
      <c r="N2" s="240"/>
      <c r="O2" s="240"/>
      <c r="P2" s="240"/>
      <c r="Q2" s="240"/>
      <c r="R2" s="240"/>
      <c r="S2" s="240"/>
      <c r="T2" s="240"/>
      <c r="U2" s="241"/>
    </row>
    <row r="3" spans="1:60" ht="34.5" customHeight="1">
      <c r="B3" s="184" t="s">
        <v>86</v>
      </c>
      <c r="C3" s="184"/>
      <c r="D3" s="184"/>
      <c r="E3" s="184"/>
      <c r="F3" s="184"/>
      <c r="G3" s="184"/>
      <c r="H3" s="184"/>
      <c r="I3" s="184"/>
      <c r="J3" s="184"/>
      <c r="K3" s="184"/>
      <c r="L3" s="184"/>
      <c r="M3" s="184"/>
      <c r="N3" s="184"/>
      <c r="O3" s="184"/>
      <c r="P3" s="184"/>
      <c r="Q3" s="184"/>
      <c r="R3" s="184"/>
      <c r="S3" s="184"/>
      <c r="T3" s="184"/>
      <c r="U3" s="184"/>
    </row>
    <row r="4" spans="1:60" ht="17.25" customHeight="1">
      <c r="B4" s="8"/>
      <c r="C4" s="8"/>
      <c r="D4" s="8"/>
      <c r="E4" s="24"/>
      <c r="F4" s="24"/>
      <c r="G4" s="24"/>
      <c r="H4" s="24"/>
      <c r="I4" s="24"/>
      <c r="J4" s="24"/>
      <c r="K4" s="24"/>
      <c r="L4" s="24"/>
      <c r="M4" s="24"/>
      <c r="N4" s="24"/>
      <c r="O4" s="24"/>
      <c r="P4" s="24"/>
      <c r="Q4" s="24"/>
      <c r="R4" s="24"/>
      <c r="S4" s="3"/>
      <c r="T4" s="3"/>
      <c r="U4" s="3"/>
      <c r="V4" s="3"/>
      <c r="W4" s="3"/>
      <c r="X4" s="3"/>
      <c r="Y4" s="3"/>
    </row>
    <row r="5" spans="1:60" ht="20.25" customHeight="1">
      <c r="B5" s="3"/>
      <c r="C5" s="64"/>
      <c r="D5" s="64"/>
      <c r="E5" s="25"/>
      <c r="F5" s="25"/>
      <c r="G5" s="25"/>
      <c r="H5" s="25"/>
      <c r="I5" s="25"/>
      <c r="J5" s="25"/>
      <c r="K5" s="25"/>
      <c r="L5" s="25"/>
      <c r="M5" s="25"/>
      <c r="N5" s="25"/>
      <c r="O5" s="25"/>
      <c r="P5" s="25"/>
      <c r="Q5" s="25"/>
      <c r="R5" s="24"/>
      <c r="S5" s="3"/>
      <c r="T5" s="3"/>
      <c r="U5" s="3"/>
      <c r="V5" s="3"/>
      <c r="W5" s="3"/>
      <c r="X5" s="3"/>
      <c r="Y5" s="3"/>
    </row>
    <row r="6" spans="1:60" ht="20.25" customHeight="1" thickBot="1">
      <c r="B6" s="3"/>
      <c r="C6" s="64"/>
      <c r="D6" s="64"/>
      <c r="E6" s="25"/>
      <c r="F6" s="185" t="s">
        <v>9</v>
      </c>
      <c r="G6" s="185"/>
      <c r="H6" s="185"/>
      <c r="I6" s="185" t="s">
        <v>10</v>
      </c>
      <c r="J6" s="185"/>
      <c r="K6" s="185"/>
      <c r="L6" s="185"/>
      <c r="M6" s="185"/>
      <c r="N6" s="186" t="s">
        <v>11</v>
      </c>
      <c r="O6" s="186"/>
      <c r="P6" s="186"/>
      <c r="Q6" s="24"/>
      <c r="R6" s="24"/>
      <c r="S6" s="3"/>
      <c r="T6" s="3"/>
      <c r="U6" s="3"/>
      <c r="V6" s="3"/>
      <c r="W6" s="3"/>
      <c r="X6" s="3"/>
      <c r="Y6" s="3"/>
    </row>
    <row r="7" spans="1:60" ht="35.25" customHeight="1" thickBot="1">
      <c r="B7" s="4" t="s">
        <v>8</v>
      </c>
      <c r="C7" s="2"/>
      <c r="D7" s="2"/>
      <c r="E7" s="26"/>
      <c r="F7" s="226">
        <f>'Triage Audit'!F7:H7</f>
        <v>0</v>
      </c>
      <c r="G7" s="227"/>
      <c r="H7" s="228"/>
      <c r="I7" s="226">
        <f>'Triage Audit'!I7:M7</f>
        <v>0</v>
      </c>
      <c r="J7" s="227"/>
      <c r="K7" s="227"/>
      <c r="L7" s="227"/>
      <c r="M7" s="227"/>
      <c r="N7" s="234">
        <f>'Triage Audit'!N7:Q7</f>
        <v>0</v>
      </c>
      <c r="O7" s="235"/>
      <c r="P7" s="235"/>
      <c r="Q7" s="236"/>
      <c r="R7" s="65"/>
      <c r="S7" s="3"/>
      <c r="T7" s="3"/>
      <c r="U7" s="3"/>
      <c r="V7" s="3"/>
      <c r="W7" s="3"/>
      <c r="X7" s="3"/>
      <c r="Y7" s="3"/>
    </row>
    <row r="8" spans="1:60" ht="35.25" customHeight="1" thickBot="1">
      <c r="B8" s="4"/>
      <c r="C8" s="2"/>
      <c r="D8" s="2"/>
      <c r="E8" s="26"/>
      <c r="F8" s="27"/>
      <c r="G8" s="27"/>
      <c r="H8" s="27"/>
      <c r="I8" s="27"/>
      <c r="J8" s="27"/>
      <c r="K8" s="27"/>
      <c r="L8" s="27"/>
      <c r="M8" s="27"/>
      <c r="N8" s="26"/>
      <c r="O8" s="26"/>
      <c r="P8" s="26"/>
      <c r="Q8" s="24"/>
      <c r="R8" s="24"/>
      <c r="S8" s="3"/>
      <c r="T8" s="3"/>
      <c r="U8" s="3"/>
      <c r="V8" s="3"/>
      <c r="W8" s="3"/>
      <c r="X8" s="3"/>
      <c r="Y8" s="3"/>
    </row>
    <row r="9" spans="1:60" ht="35.25" customHeight="1" thickBot="1">
      <c r="B9" s="3" t="s">
        <v>16</v>
      </c>
      <c r="C9" s="64"/>
      <c r="D9" s="64"/>
      <c r="E9" s="25"/>
      <c r="F9" s="237">
        <f>'Triage Audit'!F9</f>
        <v>0</v>
      </c>
      <c r="G9" s="238"/>
      <c r="H9" s="186"/>
      <c r="I9" s="186"/>
      <c r="J9" s="25"/>
      <c r="K9" s="233"/>
      <c r="L9" s="233"/>
      <c r="M9" s="233"/>
      <c r="N9" s="233"/>
      <c r="O9" s="233"/>
      <c r="P9" s="25"/>
      <c r="Q9" s="25"/>
      <c r="R9" s="24"/>
      <c r="S9" s="3"/>
      <c r="T9" s="3"/>
      <c r="U9" s="3"/>
      <c r="V9" s="3"/>
      <c r="W9" s="3"/>
      <c r="X9" s="3"/>
      <c r="Y9" s="3"/>
    </row>
    <row r="10" spans="1:60" ht="26.25" customHeight="1" thickBot="1">
      <c r="B10" s="4"/>
      <c r="C10" s="2"/>
      <c r="D10" s="2"/>
      <c r="E10" s="2"/>
      <c r="F10" s="2"/>
      <c r="G10" s="1"/>
      <c r="H10" s="1"/>
      <c r="I10" s="1"/>
      <c r="J10" s="1"/>
      <c r="K10" s="1"/>
      <c r="L10" s="1"/>
      <c r="M10" s="1"/>
      <c r="N10" s="1"/>
      <c r="O10" s="1"/>
      <c r="P10" s="1"/>
      <c r="Q10" s="3"/>
      <c r="R10" s="3"/>
      <c r="S10" s="3"/>
      <c r="T10" s="3"/>
      <c r="U10" s="3"/>
      <c r="V10" s="3"/>
      <c r="W10" s="3"/>
      <c r="X10" s="3"/>
      <c r="Y10" s="3"/>
    </row>
    <row r="11" spans="1:60" ht="20.100000000000001" customHeight="1" thickBot="1">
      <c r="B11" s="2"/>
      <c r="C11" s="2"/>
      <c r="D11" s="2"/>
      <c r="E11" s="2"/>
      <c r="F11" s="2"/>
      <c r="G11" s="149" t="s">
        <v>0</v>
      </c>
      <c r="H11" s="150"/>
      <c r="I11" s="150"/>
      <c r="J11" s="150"/>
      <c r="K11" s="150"/>
      <c r="L11" s="150"/>
      <c r="M11" s="150"/>
      <c r="N11" s="150"/>
      <c r="O11" s="150"/>
      <c r="P11" s="151"/>
      <c r="Q11" s="149" t="s">
        <v>0</v>
      </c>
      <c r="R11" s="150"/>
      <c r="S11" s="150"/>
      <c r="T11" s="150"/>
      <c r="U11" s="150"/>
      <c r="V11" s="150"/>
      <c r="W11" s="150"/>
      <c r="X11" s="150"/>
      <c r="Y11" s="150"/>
      <c r="Z11" s="151"/>
      <c r="AA11" s="149" t="s">
        <v>0</v>
      </c>
      <c r="AB11" s="150"/>
      <c r="AC11" s="150"/>
      <c r="AD11" s="150"/>
      <c r="AE11" s="150"/>
      <c r="AF11" s="150"/>
      <c r="AG11" s="150"/>
      <c r="AH11" s="150"/>
      <c r="AI11" s="150"/>
      <c r="AJ11" s="151"/>
      <c r="AK11" s="149" t="s">
        <v>0</v>
      </c>
      <c r="AL11" s="150"/>
      <c r="AM11" s="150"/>
      <c r="AN11" s="150"/>
      <c r="AO11" s="150"/>
      <c r="AP11" s="150"/>
      <c r="AQ11" s="150"/>
      <c r="AR11" s="150"/>
      <c r="AS11" s="150"/>
      <c r="AT11" s="151"/>
      <c r="AU11" s="149" t="s">
        <v>0</v>
      </c>
      <c r="AV11" s="150"/>
      <c r="AW11" s="150"/>
      <c r="AX11" s="150"/>
      <c r="AY11" s="150"/>
      <c r="AZ11" s="150"/>
      <c r="BA11" s="150"/>
      <c r="BB11" s="150"/>
      <c r="BC11" s="150"/>
      <c r="BD11" s="151"/>
    </row>
    <row r="12" spans="1:60" ht="20.100000000000001" customHeight="1" thickBot="1">
      <c r="B12" s="2"/>
      <c r="C12" s="243"/>
      <c r="D12" s="244"/>
      <c r="E12" s="244"/>
      <c r="F12" s="244"/>
      <c r="G12" s="99">
        <v>1</v>
      </c>
      <c r="H12" s="99">
        <v>2</v>
      </c>
      <c r="I12" s="99">
        <v>3</v>
      </c>
      <c r="J12" s="99">
        <v>4</v>
      </c>
      <c r="K12" s="99">
        <v>5</v>
      </c>
      <c r="L12" s="99">
        <v>6</v>
      </c>
      <c r="M12" s="99">
        <v>7</v>
      </c>
      <c r="N12" s="99">
        <v>8</v>
      </c>
      <c r="O12" s="90">
        <v>9</v>
      </c>
      <c r="P12" s="99">
        <v>10</v>
      </c>
      <c r="Q12" s="7">
        <v>11</v>
      </c>
      <c r="R12" s="7">
        <v>12</v>
      </c>
      <c r="S12" s="7">
        <v>13</v>
      </c>
      <c r="T12" s="7">
        <v>14</v>
      </c>
      <c r="U12" s="7">
        <v>15</v>
      </c>
      <c r="V12" s="7">
        <v>16</v>
      </c>
      <c r="W12" s="7">
        <v>17</v>
      </c>
      <c r="X12" s="7">
        <v>18</v>
      </c>
      <c r="Y12" s="7">
        <v>19</v>
      </c>
      <c r="Z12" s="7">
        <v>20</v>
      </c>
      <c r="AA12" s="7">
        <v>21</v>
      </c>
      <c r="AB12" s="7">
        <v>22</v>
      </c>
      <c r="AC12" s="7">
        <v>23</v>
      </c>
      <c r="AD12" s="7">
        <v>24</v>
      </c>
      <c r="AE12" s="7">
        <v>25</v>
      </c>
      <c r="AF12" s="7">
        <v>26</v>
      </c>
      <c r="AG12" s="7">
        <v>27</v>
      </c>
      <c r="AH12" s="7">
        <v>28</v>
      </c>
      <c r="AI12" s="7">
        <v>29</v>
      </c>
      <c r="AJ12" s="7">
        <v>30</v>
      </c>
      <c r="AK12" s="7">
        <v>31</v>
      </c>
      <c r="AL12" s="7">
        <v>32</v>
      </c>
      <c r="AM12" s="7">
        <v>33</v>
      </c>
      <c r="AN12" s="7">
        <v>34</v>
      </c>
      <c r="AO12" s="7">
        <v>35</v>
      </c>
      <c r="AP12" s="7">
        <v>36</v>
      </c>
      <c r="AQ12" s="7">
        <v>37</v>
      </c>
      <c r="AR12" s="7">
        <v>38</v>
      </c>
      <c r="AS12" s="7">
        <v>39</v>
      </c>
      <c r="AT12" s="7">
        <v>40</v>
      </c>
      <c r="AU12" s="7">
        <v>41</v>
      </c>
      <c r="AV12" s="7">
        <v>42</v>
      </c>
      <c r="AW12" s="7">
        <v>43</v>
      </c>
      <c r="AX12" s="7">
        <v>44</v>
      </c>
      <c r="AY12" s="7">
        <v>45</v>
      </c>
      <c r="AZ12" s="7">
        <v>46</v>
      </c>
      <c r="BA12" s="7">
        <v>47</v>
      </c>
      <c r="BB12" s="7">
        <v>48</v>
      </c>
      <c r="BC12" s="7">
        <v>49</v>
      </c>
      <c r="BD12" s="7">
        <v>50</v>
      </c>
    </row>
    <row r="13" spans="1:60" ht="168" customHeight="1" thickBot="1">
      <c r="A13" s="245"/>
      <c r="B13" s="245"/>
      <c r="C13" s="245"/>
      <c r="D13" s="245"/>
      <c r="E13" s="2"/>
      <c r="F13" s="2"/>
      <c r="G13" s="66" t="str">
        <f>'Triage Audit'!G13</f>
        <v xml:space="preserve"> </v>
      </c>
      <c r="H13" s="66">
        <f>'Triage Audit'!H13</f>
        <v>0</v>
      </c>
      <c r="I13" s="66">
        <f>'Triage Audit'!I13</f>
        <v>0</v>
      </c>
      <c r="J13" s="66">
        <f>'Triage Audit'!J13</f>
        <v>0</v>
      </c>
      <c r="K13" s="66">
        <f>'Triage Audit'!K13</f>
        <v>0</v>
      </c>
      <c r="L13" s="66">
        <f>'Triage Audit'!L13</f>
        <v>0</v>
      </c>
      <c r="M13" s="66">
        <f>'Triage Audit'!M13</f>
        <v>0</v>
      </c>
      <c r="N13" s="66">
        <f>'Triage Audit'!N13</f>
        <v>0</v>
      </c>
      <c r="O13" s="66">
        <f>'Triage Audit'!O13</f>
        <v>0</v>
      </c>
      <c r="P13" s="66">
        <f>'Triage Audit'!P13</f>
        <v>0</v>
      </c>
      <c r="Q13" s="66">
        <f>'Triage Audit'!Q13</f>
        <v>0</v>
      </c>
      <c r="R13" s="66">
        <f>'Triage Audit'!R13</f>
        <v>0</v>
      </c>
      <c r="S13" s="66">
        <f>'Triage Audit'!S13</f>
        <v>0</v>
      </c>
      <c r="T13" s="66">
        <f>'Triage Audit'!T13</f>
        <v>0</v>
      </c>
      <c r="U13" s="66">
        <f>'Triage Audit'!U13</f>
        <v>0</v>
      </c>
      <c r="V13" s="66">
        <f>'Triage Audit'!V13</f>
        <v>0</v>
      </c>
      <c r="W13" s="66">
        <f>'Triage Audit'!W13</f>
        <v>0</v>
      </c>
      <c r="X13" s="66">
        <f>'Triage Audit'!X13</f>
        <v>0</v>
      </c>
      <c r="Y13" s="66">
        <f>'Triage Audit'!Y13</f>
        <v>0</v>
      </c>
      <c r="Z13" s="66">
        <f>'Triage Audit'!Z13</f>
        <v>0</v>
      </c>
      <c r="AA13" s="66">
        <f>'Triage Audit'!AA13</f>
        <v>0</v>
      </c>
      <c r="AB13" s="66">
        <f>'Triage Audit'!AB13</f>
        <v>0</v>
      </c>
      <c r="AC13" s="66">
        <f>'Triage Audit'!AC13</f>
        <v>0</v>
      </c>
      <c r="AD13" s="66">
        <f>'Triage Audit'!AD13</f>
        <v>0</v>
      </c>
      <c r="AE13" s="66">
        <f>'Triage Audit'!AE13</f>
        <v>0</v>
      </c>
      <c r="AF13" s="66">
        <f>'Triage Audit'!AF13</f>
        <v>0</v>
      </c>
      <c r="AG13" s="66">
        <f>'Triage Audit'!AG13</f>
        <v>0</v>
      </c>
      <c r="AH13" s="66">
        <f>'Triage Audit'!AH13</f>
        <v>0</v>
      </c>
      <c r="AI13" s="66">
        <f>'Triage Audit'!AI13</f>
        <v>0</v>
      </c>
      <c r="AJ13" s="66">
        <f>'Triage Audit'!AJ13</f>
        <v>0</v>
      </c>
      <c r="AK13" s="66">
        <f>'Triage Audit'!AK13</f>
        <v>0</v>
      </c>
      <c r="AL13" s="66">
        <f>'Triage Audit'!AL13</f>
        <v>0</v>
      </c>
      <c r="AM13" s="66">
        <f>'Triage Audit'!AM13</f>
        <v>0</v>
      </c>
      <c r="AN13" s="66">
        <f>'Triage Audit'!AN13</f>
        <v>0</v>
      </c>
      <c r="AO13" s="66">
        <f>'Triage Audit'!AO13</f>
        <v>0</v>
      </c>
      <c r="AP13" s="66">
        <f>'Triage Audit'!AP13</f>
        <v>0</v>
      </c>
      <c r="AQ13" s="66">
        <f>'Triage Audit'!AQ13</f>
        <v>0</v>
      </c>
      <c r="AR13" s="66">
        <f>'Triage Audit'!AR13</f>
        <v>0</v>
      </c>
      <c r="AS13" s="66">
        <f>'Triage Audit'!AS13</f>
        <v>0</v>
      </c>
      <c r="AT13" s="66">
        <f>'Triage Audit'!AT13</f>
        <v>0</v>
      </c>
      <c r="AU13" s="66">
        <f>'Triage Audit'!AU13</f>
        <v>0</v>
      </c>
      <c r="AV13" s="66">
        <f>'Triage Audit'!AV13</f>
        <v>0</v>
      </c>
      <c r="AW13" s="66">
        <f>'Triage Audit'!AW13</f>
        <v>0</v>
      </c>
      <c r="AX13" s="66">
        <f>'Triage Audit'!AX13</f>
        <v>0</v>
      </c>
      <c r="AY13" s="66">
        <f>'Triage Audit'!AY13</f>
        <v>0</v>
      </c>
      <c r="AZ13" s="66">
        <f>'Triage Audit'!AZ13</f>
        <v>0</v>
      </c>
      <c r="BA13" s="66">
        <f>'Triage Audit'!BA13</f>
        <v>0</v>
      </c>
      <c r="BB13" s="66">
        <f>'Triage Audit'!BB13</f>
        <v>0</v>
      </c>
      <c r="BC13" s="66">
        <f>'Triage Audit'!BC13</f>
        <v>0</v>
      </c>
      <c r="BD13" s="66">
        <f>'Triage Audit'!BD13</f>
        <v>0</v>
      </c>
    </row>
    <row r="14" spans="1:60" ht="21.75" customHeight="1" thickBot="1">
      <c r="B14" s="2"/>
      <c r="C14" s="2"/>
      <c r="D14" s="2"/>
      <c r="E14" s="2"/>
      <c r="F14" s="2"/>
      <c r="G14" s="149" t="s">
        <v>29</v>
      </c>
      <c r="H14" s="150"/>
      <c r="I14" s="150"/>
      <c r="J14" s="150"/>
      <c r="K14" s="150"/>
      <c r="L14" s="150"/>
      <c r="M14" s="150"/>
      <c r="N14" s="150"/>
      <c r="O14" s="150"/>
      <c r="P14" s="151"/>
      <c r="Q14" s="149" t="s">
        <v>29</v>
      </c>
      <c r="R14" s="150"/>
      <c r="S14" s="150"/>
      <c r="T14" s="150"/>
      <c r="U14" s="150"/>
      <c r="V14" s="150"/>
      <c r="W14" s="150"/>
      <c r="X14" s="150"/>
      <c r="Y14" s="150"/>
      <c r="Z14" s="151"/>
      <c r="AA14" s="149" t="s">
        <v>29</v>
      </c>
      <c r="AB14" s="150"/>
      <c r="AC14" s="150"/>
      <c r="AD14" s="150"/>
      <c r="AE14" s="150"/>
      <c r="AF14" s="150"/>
      <c r="AG14" s="150"/>
      <c r="AH14" s="150"/>
      <c r="AI14" s="150"/>
      <c r="AJ14" s="151"/>
      <c r="AK14" s="149" t="s">
        <v>29</v>
      </c>
      <c r="AL14" s="150"/>
      <c r="AM14" s="150"/>
      <c r="AN14" s="150"/>
      <c r="AO14" s="150"/>
      <c r="AP14" s="150"/>
      <c r="AQ14" s="150"/>
      <c r="AR14" s="150"/>
      <c r="AS14" s="150"/>
      <c r="AT14" s="151"/>
      <c r="AU14" s="149" t="s">
        <v>29</v>
      </c>
      <c r="AV14" s="150"/>
      <c r="AW14" s="150"/>
      <c r="AX14" s="150"/>
      <c r="AY14" s="150"/>
      <c r="AZ14" s="150"/>
      <c r="BA14" s="150"/>
      <c r="BB14" s="150"/>
      <c r="BC14" s="150"/>
      <c r="BD14" s="151"/>
    </row>
    <row r="15" spans="1:60" s="51" customFormat="1" ht="40.5" customHeight="1" thickBot="1">
      <c r="B15" s="49"/>
      <c r="C15" s="49"/>
      <c r="D15" s="49"/>
      <c r="E15" s="49"/>
      <c r="F15" s="49"/>
      <c r="G15" s="83" t="str">
        <f>'Triage Audit'!G15</f>
        <v xml:space="preserve"> </v>
      </c>
      <c r="H15" s="83">
        <f>'Triage Audit'!H15</f>
        <v>0</v>
      </c>
      <c r="I15" s="83">
        <f>'Triage Audit'!I15</f>
        <v>0</v>
      </c>
      <c r="J15" s="83">
        <f>'Triage Audit'!J15</f>
        <v>0</v>
      </c>
      <c r="K15" s="83">
        <f>'Triage Audit'!K15</f>
        <v>0</v>
      </c>
      <c r="L15" s="83">
        <f>'Triage Audit'!L15</f>
        <v>0</v>
      </c>
      <c r="M15" s="83">
        <f>'Triage Audit'!M15</f>
        <v>0</v>
      </c>
      <c r="N15" s="83">
        <f>'Triage Audit'!N15</f>
        <v>0</v>
      </c>
      <c r="O15" s="83">
        <f>'Triage Audit'!O15</f>
        <v>0</v>
      </c>
      <c r="P15" s="83">
        <f>'Triage Audit'!P15</f>
        <v>0</v>
      </c>
      <c r="Q15" s="83">
        <f>'Triage Audit'!Q15</f>
        <v>0</v>
      </c>
      <c r="R15" s="83">
        <f>'Triage Audit'!R15</f>
        <v>0</v>
      </c>
      <c r="S15" s="83">
        <f>'Triage Audit'!S15</f>
        <v>0</v>
      </c>
      <c r="T15" s="83">
        <f>'Triage Audit'!T15</f>
        <v>0</v>
      </c>
      <c r="U15" s="83">
        <f>'Triage Audit'!U15</f>
        <v>0</v>
      </c>
      <c r="V15" s="83">
        <f>'Triage Audit'!V15</f>
        <v>0</v>
      </c>
      <c r="W15" s="83">
        <f>'Triage Audit'!W15</f>
        <v>0</v>
      </c>
      <c r="X15" s="83">
        <f>'Triage Audit'!X15</f>
        <v>0</v>
      </c>
      <c r="Y15" s="83">
        <f>'Triage Audit'!Y15</f>
        <v>0</v>
      </c>
      <c r="Z15" s="83">
        <f>'Triage Audit'!Z15</f>
        <v>0</v>
      </c>
      <c r="AA15" s="83">
        <f>'Triage Audit'!AA15</f>
        <v>0</v>
      </c>
      <c r="AB15" s="83">
        <f>'Triage Audit'!AB15</f>
        <v>0</v>
      </c>
      <c r="AC15" s="83">
        <f>'Triage Audit'!AC15</f>
        <v>0</v>
      </c>
      <c r="AD15" s="83">
        <f>'Triage Audit'!AD15</f>
        <v>0</v>
      </c>
      <c r="AE15" s="83">
        <f>'Triage Audit'!AE15</f>
        <v>0</v>
      </c>
      <c r="AF15" s="83">
        <f>'Triage Audit'!AF15</f>
        <v>0</v>
      </c>
      <c r="AG15" s="83">
        <f>'Triage Audit'!AG15</f>
        <v>0</v>
      </c>
      <c r="AH15" s="83">
        <f>'Triage Audit'!AH15</f>
        <v>0</v>
      </c>
      <c r="AI15" s="83">
        <f>'Triage Audit'!AI15</f>
        <v>0</v>
      </c>
      <c r="AJ15" s="83">
        <f>'Triage Audit'!AJ15</f>
        <v>0</v>
      </c>
      <c r="AK15" s="83">
        <f>'Triage Audit'!AK15</f>
        <v>0</v>
      </c>
      <c r="AL15" s="83">
        <f>'Triage Audit'!AL15</f>
        <v>0</v>
      </c>
      <c r="AM15" s="83">
        <f>'Triage Audit'!AM15</f>
        <v>0</v>
      </c>
      <c r="AN15" s="83">
        <f>'Triage Audit'!AN15</f>
        <v>0</v>
      </c>
      <c r="AO15" s="83">
        <f>'Triage Audit'!AO15</f>
        <v>0</v>
      </c>
      <c r="AP15" s="83">
        <f>'Triage Audit'!AP15</f>
        <v>0</v>
      </c>
      <c r="AQ15" s="83">
        <f>'Triage Audit'!AQ15</f>
        <v>0</v>
      </c>
      <c r="AR15" s="83">
        <f>'Triage Audit'!AR15</f>
        <v>0</v>
      </c>
      <c r="AS15" s="83">
        <f>'Triage Audit'!AS15</f>
        <v>0</v>
      </c>
      <c r="AT15" s="83">
        <f>'Triage Audit'!AT15</f>
        <v>0</v>
      </c>
      <c r="AU15" s="83">
        <f>'Triage Audit'!AU15</f>
        <v>0</v>
      </c>
      <c r="AV15" s="83">
        <f>'Triage Audit'!AV15</f>
        <v>0</v>
      </c>
      <c r="AW15" s="83">
        <f>'Triage Audit'!AW15</f>
        <v>0</v>
      </c>
      <c r="AX15" s="83">
        <f>'Triage Audit'!AX15</f>
        <v>0</v>
      </c>
      <c r="AY15" s="83">
        <f>'Triage Audit'!AY15</f>
        <v>0</v>
      </c>
      <c r="AZ15" s="83">
        <f>'Triage Audit'!AZ15</f>
        <v>0</v>
      </c>
      <c r="BA15" s="83">
        <f>'Triage Audit'!BA15</f>
        <v>0</v>
      </c>
      <c r="BB15" s="83">
        <f>'Triage Audit'!BB15</f>
        <v>0</v>
      </c>
      <c r="BC15" s="83">
        <f>'Triage Audit'!BC15</f>
        <v>0</v>
      </c>
      <c r="BD15" s="83">
        <f>'Triage Audit'!BD15</f>
        <v>0</v>
      </c>
    </row>
    <row r="16" spans="1:60" ht="20.100000000000001" customHeight="1" thickBot="1">
      <c r="B16" s="2"/>
      <c r="C16" s="2"/>
      <c r="D16" s="2"/>
      <c r="E16" s="2"/>
      <c r="F16" s="2"/>
      <c r="G16" s="35" t="s">
        <v>14</v>
      </c>
      <c r="H16" s="35"/>
      <c r="I16" s="35"/>
      <c r="J16" s="35"/>
      <c r="K16" s="35" t="s">
        <v>20</v>
      </c>
      <c r="L16" s="35"/>
      <c r="M16" s="35" t="s">
        <v>21</v>
      </c>
      <c r="N16" s="35"/>
      <c r="O16" s="35" t="s">
        <v>1</v>
      </c>
      <c r="P16" s="35"/>
      <c r="Q16" s="35" t="s">
        <v>14</v>
      </c>
      <c r="R16" s="35"/>
      <c r="S16" s="35"/>
      <c r="T16" s="35"/>
      <c r="U16" s="35" t="s">
        <v>20</v>
      </c>
      <c r="V16" s="35"/>
      <c r="W16" s="35" t="s">
        <v>21</v>
      </c>
      <c r="X16" s="35"/>
      <c r="Y16" s="35" t="s">
        <v>1</v>
      </c>
      <c r="Z16" s="35"/>
      <c r="AA16" s="35" t="s">
        <v>14</v>
      </c>
      <c r="AB16" s="35"/>
      <c r="AC16" s="35"/>
      <c r="AD16" s="35"/>
      <c r="AE16" s="35" t="s">
        <v>20</v>
      </c>
      <c r="AF16" s="35"/>
      <c r="AG16" s="35" t="s">
        <v>21</v>
      </c>
      <c r="AH16" s="35"/>
      <c r="AI16" s="35" t="s">
        <v>1</v>
      </c>
      <c r="AJ16" s="35"/>
      <c r="AK16" s="35" t="s">
        <v>14</v>
      </c>
      <c r="AL16" s="35"/>
      <c r="AM16" s="35"/>
      <c r="AN16" s="35"/>
      <c r="AO16" s="35" t="s">
        <v>20</v>
      </c>
      <c r="AP16" s="35"/>
      <c r="AQ16" s="35" t="s">
        <v>21</v>
      </c>
      <c r="AR16" s="35"/>
      <c r="AS16" s="35" t="s">
        <v>1</v>
      </c>
      <c r="AT16" s="35"/>
      <c r="AU16" s="35" t="s">
        <v>14</v>
      </c>
      <c r="AV16" s="35"/>
      <c r="AW16" s="35"/>
      <c r="AX16" s="35"/>
      <c r="AY16" s="35" t="s">
        <v>20</v>
      </c>
      <c r="AZ16" s="35"/>
      <c r="BA16" s="35" t="s">
        <v>21</v>
      </c>
      <c r="BB16" s="35"/>
      <c r="BC16" s="35" t="s">
        <v>1</v>
      </c>
      <c r="BD16" s="35"/>
      <c r="BE16" s="17" t="s">
        <v>2</v>
      </c>
      <c r="BF16" s="17" t="s">
        <v>3</v>
      </c>
      <c r="BG16" s="11" t="s">
        <v>1</v>
      </c>
      <c r="BH16" s="11" t="s">
        <v>5</v>
      </c>
    </row>
    <row r="17" spans="2:60" ht="39.950000000000003" customHeight="1" thickBot="1">
      <c r="B17" s="79">
        <v>1</v>
      </c>
      <c r="C17" s="162" t="s">
        <v>71</v>
      </c>
      <c r="D17" s="163"/>
      <c r="E17" s="163"/>
      <c r="F17" s="164"/>
      <c r="G17" s="29"/>
      <c r="H17" s="30"/>
      <c r="I17" s="30"/>
      <c r="J17" s="30"/>
      <c r="K17" s="30"/>
      <c r="L17" s="30"/>
      <c r="M17" s="30"/>
      <c r="N17" s="30"/>
      <c r="O17" s="30"/>
      <c r="P17" s="106"/>
      <c r="Q17" s="29"/>
      <c r="R17" s="30"/>
      <c r="S17" s="30"/>
      <c r="T17" s="30"/>
      <c r="U17" s="30"/>
      <c r="V17" s="30"/>
      <c r="W17" s="30"/>
      <c r="X17" s="30"/>
      <c r="Y17" s="30"/>
      <c r="Z17" s="106"/>
      <c r="AA17" s="29"/>
      <c r="AB17" s="30"/>
      <c r="AC17" s="30"/>
      <c r="AD17" s="30"/>
      <c r="AE17" s="30"/>
      <c r="AF17" s="30"/>
      <c r="AG17" s="30"/>
      <c r="AH17" s="30"/>
      <c r="AI17" s="30"/>
      <c r="AJ17" s="106"/>
      <c r="AK17" s="29"/>
      <c r="AL17" s="30"/>
      <c r="AM17" s="30"/>
      <c r="AN17" s="30"/>
      <c r="AO17" s="30"/>
      <c r="AP17" s="30"/>
      <c r="AQ17" s="30"/>
      <c r="AR17" s="30"/>
      <c r="AS17" s="30"/>
      <c r="AT17" s="106"/>
      <c r="AU17" s="29"/>
      <c r="AV17" s="30"/>
      <c r="AW17" s="30"/>
      <c r="AX17" s="30"/>
      <c r="AY17" s="30"/>
      <c r="AZ17" s="30"/>
      <c r="BA17" s="30"/>
      <c r="BB17" s="30"/>
      <c r="BC17" s="30"/>
      <c r="BD17" s="34"/>
      <c r="BE17" s="47">
        <f t="shared" ref="BE17:BE29" si="0">COUNTIF(G17:BD17,"yes")</f>
        <v>0</v>
      </c>
      <c r="BF17" s="10">
        <f t="shared" ref="BF17:BF29" si="1">COUNTIF(G17:BD17,"no")</f>
        <v>0</v>
      </c>
      <c r="BG17" s="10">
        <f t="shared" ref="BG17:BG29" si="2">COUNTIF(G17:BD17,"na")</f>
        <v>0</v>
      </c>
      <c r="BH17" s="39" t="str">
        <f>(IF(AND(BE17&gt;=1,BF17&gt;=0,BG17&gt;=1),SUM(BE17/(BE17+BF17)),IF(AND(BE17=0,BF17&gt;=1,BG17&gt;=1),0,IF(AND(BE17=0,BF17=0,BG17=0),"",IF(BG17&lt;&gt;0,"NA",SUM(BE17/(BE17+BF17)))))))</f>
        <v/>
      </c>
    </row>
    <row r="18" spans="2:60" ht="39.950000000000003" customHeight="1" thickBot="1">
      <c r="B18" s="80">
        <v>2</v>
      </c>
      <c r="C18" s="160" t="s">
        <v>72</v>
      </c>
      <c r="D18" s="165"/>
      <c r="E18" s="165"/>
      <c r="F18" s="166"/>
      <c r="G18" s="22"/>
      <c r="H18" s="23"/>
      <c r="I18" s="23"/>
      <c r="J18" s="23"/>
      <c r="K18" s="23"/>
      <c r="L18" s="23"/>
      <c r="M18" s="23"/>
      <c r="N18" s="23"/>
      <c r="O18" s="23"/>
      <c r="P18" s="107"/>
      <c r="Q18" s="22"/>
      <c r="R18" s="23"/>
      <c r="S18" s="23"/>
      <c r="T18" s="23"/>
      <c r="U18" s="23"/>
      <c r="V18" s="23"/>
      <c r="W18" s="23"/>
      <c r="X18" s="23"/>
      <c r="Y18" s="23"/>
      <c r="Z18" s="107"/>
      <c r="AA18" s="22"/>
      <c r="AB18" s="23"/>
      <c r="AC18" s="23"/>
      <c r="AD18" s="23"/>
      <c r="AE18" s="23"/>
      <c r="AF18" s="23"/>
      <c r="AG18" s="23"/>
      <c r="AH18" s="23"/>
      <c r="AI18" s="23"/>
      <c r="AJ18" s="107"/>
      <c r="AK18" s="22"/>
      <c r="AL18" s="23"/>
      <c r="AM18" s="23"/>
      <c r="AN18" s="23"/>
      <c r="AO18" s="23"/>
      <c r="AP18" s="23"/>
      <c r="AQ18" s="23"/>
      <c r="AR18" s="23"/>
      <c r="AS18" s="23"/>
      <c r="AT18" s="107"/>
      <c r="AU18" s="22"/>
      <c r="AV18" s="23"/>
      <c r="AW18" s="23"/>
      <c r="AX18" s="23"/>
      <c r="AY18" s="23"/>
      <c r="AZ18" s="23"/>
      <c r="BA18" s="23"/>
      <c r="BB18" s="23"/>
      <c r="BC18" s="23"/>
      <c r="BD18" s="31"/>
      <c r="BE18" s="47">
        <f t="shared" si="0"/>
        <v>0</v>
      </c>
      <c r="BF18" s="10">
        <f t="shared" si="1"/>
        <v>0</v>
      </c>
      <c r="BG18" s="10">
        <f t="shared" si="2"/>
        <v>0</v>
      </c>
      <c r="BH18" s="39" t="str">
        <f t="shared" ref="BH18:BH25" si="3">(IF(AND(BE18&gt;=1,BF18&gt;=0,BG18&gt;=1),SUM(BE18/(BE18+BF18)),IF(AND(BE18=0,BF18&gt;=1,BG18&gt;=1),0,IF(AND(BE18=0,BF18=0,BG18=0),"",IF(BG18&lt;&gt;0,"NA",SUM(BE18/(BE18+BF18)))))))</f>
        <v/>
      </c>
    </row>
    <row r="19" spans="2:60" ht="39.950000000000003" customHeight="1" thickBot="1">
      <c r="B19" s="80">
        <v>3</v>
      </c>
      <c r="C19" s="160" t="s">
        <v>73</v>
      </c>
      <c r="D19" s="190"/>
      <c r="E19" s="190"/>
      <c r="F19" s="191"/>
      <c r="G19" s="22"/>
      <c r="H19" s="23"/>
      <c r="I19" s="23"/>
      <c r="J19" s="23"/>
      <c r="K19" s="23"/>
      <c r="L19" s="23"/>
      <c r="M19" s="23"/>
      <c r="N19" s="23"/>
      <c r="O19" s="23"/>
      <c r="P19" s="107"/>
      <c r="Q19" s="22"/>
      <c r="R19" s="23"/>
      <c r="S19" s="23"/>
      <c r="T19" s="23"/>
      <c r="U19" s="23"/>
      <c r="V19" s="23"/>
      <c r="W19" s="23"/>
      <c r="X19" s="23"/>
      <c r="Y19" s="23"/>
      <c r="Z19" s="107"/>
      <c r="AA19" s="22"/>
      <c r="AB19" s="23"/>
      <c r="AC19" s="23"/>
      <c r="AD19" s="23"/>
      <c r="AE19" s="23"/>
      <c r="AF19" s="23"/>
      <c r="AG19" s="23"/>
      <c r="AH19" s="23"/>
      <c r="AI19" s="23"/>
      <c r="AJ19" s="107"/>
      <c r="AK19" s="22"/>
      <c r="AL19" s="23"/>
      <c r="AM19" s="23"/>
      <c r="AN19" s="23"/>
      <c r="AO19" s="23"/>
      <c r="AP19" s="23"/>
      <c r="AQ19" s="23"/>
      <c r="AR19" s="23"/>
      <c r="AS19" s="23"/>
      <c r="AT19" s="107"/>
      <c r="AU19" s="22"/>
      <c r="AV19" s="23"/>
      <c r="AW19" s="23"/>
      <c r="AX19" s="23"/>
      <c r="AY19" s="23"/>
      <c r="AZ19" s="23"/>
      <c r="BA19" s="23"/>
      <c r="BB19" s="23"/>
      <c r="BC19" s="23"/>
      <c r="BD19" s="31"/>
      <c r="BE19" s="47">
        <f t="shared" si="0"/>
        <v>0</v>
      </c>
      <c r="BF19" s="10">
        <f t="shared" si="1"/>
        <v>0</v>
      </c>
      <c r="BG19" s="10">
        <f t="shared" si="2"/>
        <v>0</v>
      </c>
      <c r="BH19" s="39" t="str">
        <f t="shared" si="3"/>
        <v/>
      </c>
    </row>
    <row r="20" spans="2:60" ht="39.950000000000003" customHeight="1" thickBot="1">
      <c r="B20" s="80">
        <v>4</v>
      </c>
      <c r="C20" s="173" t="s">
        <v>74</v>
      </c>
      <c r="D20" s="174"/>
      <c r="E20" s="174"/>
      <c r="F20" s="175"/>
      <c r="G20" s="22"/>
      <c r="H20" s="23"/>
      <c r="I20" s="23"/>
      <c r="J20" s="23"/>
      <c r="K20" s="23"/>
      <c r="L20" s="23"/>
      <c r="M20" s="23"/>
      <c r="N20" s="23"/>
      <c r="O20" s="23"/>
      <c r="P20" s="107"/>
      <c r="Q20" s="22"/>
      <c r="R20" s="23"/>
      <c r="S20" s="23"/>
      <c r="T20" s="23"/>
      <c r="U20" s="23"/>
      <c r="V20" s="23"/>
      <c r="W20" s="23"/>
      <c r="X20" s="23"/>
      <c r="Y20" s="23"/>
      <c r="Z20" s="107"/>
      <c r="AA20" s="22"/>
      <c r="AB20" s="23"/>
      <c r="AC20" s="23"/>
      <c r="AD20" s="23"/>
      <c r="AE20" s="23"/>
      <c r="AF20" s="23"/>
      <c r="AG20" s="23"/>
      <c r="AH20" s="23"/>
      <c r="AI20" s="23"/>
      <c r="AJ20" s="107"/>
      <c r="AK20" s="22"/>
      <c r="AL20" s="23"/>
      <c r="AM20" s="23"/>
      <c r="AN20" s="23"/>
      <c r="AO20" s="23"/>
      <c r="AP20" s="23"/>
      <c r="AQ20" s="23"/>
      <c r="AR20" s="23"/>
      <c r="AS20" s="23"/>
      <c r="AT20" s="107"/>
      <c r="AU20" s="22"/>
      <c r="AV20" s="23"/>
      <c r="AW20" s="23"/>
      <c r="AX20" s="23"/>
      <c r="AY20" s="23"/>
      <c r="AZ20" s="23"/>
      <c r="BA20" s="23"/>
      <c r="BB20" s="23"/>
      <c r="BC20" s="23"/>
      <c r="BD20" s="31"/>
      <c r="BE20" s="47">
        <f t="shared" si="0"/>
        <v>0</v>
      </c>
      <c r="BF20" s="10">
        <f t="shared" si="1"/>
        <v>0</v>
      </c>
      <c r="BG20" s="10">
        <f t="shared" si="2"/>
        <v>0</v>
      </c>
      <c r="BH20" s="39" t="str">
        <f t="shared" si="3"/>
        <v/>
      </c>
    </row>
    <row r="21" spans="2:60" ht="39.950000000000003" customHeight="1" thickBot="1">
      <c r="B21" s="80">
        <v>5</v>
      </c>
      <c r="C21" s="170" t="s">
        <v>75</v>
      </c>
      <c r="D21" s="171"/>
      <c r="E21" s="171"/>
      <c r="F21" s="171"/>
      <c r="G21" s="22"/>
      <c r="H21" s="23"/>
      <c r="I21" s="23"/>
      <c r="J21" s="23"/>
      <c r="K21" s="23"/>
      <c r="L21" s="23"/>
      <c r="M21" s="23"/>
      <c r="N21" s="23"/>
      <c r="O21" s="23"/>
      <c r="P21" s="107"/>
      <c r="Q21" s="22"/>
      <c r="R21" s="23"/>
      <c r="S21" s="23"/>
      <c r="T21" s="23"/>
      <c r="U21" s="23"/>
      <c r="V21" s="23"/>
      <c r="W21" s="23"/>
      <c r="X21" s="23"/>
      <c r="Y21" s="23"/>
      <c r="Z21" s="107"/>
      <c r="AA21" s="22"/>
      <c r="AB21" s="23"/>
      <c r="AC21" s="23"/>
      <c r="AD21" s="23"/>
      <c r="AE21" s="23"/>
      <c r="AF21" s="23"/>
      <c r="AG21" s="23"/>
      <c r="AH21" s="23"/>
      <c r="AI21" s="23"/>
      <c r="AJ21" s="107"/>
      <c r="AK21" s="22"/>
      <c r="AL21" s="23"/>
      <c r="AM21" s="23"/>
      <c r="AN21" s="23"/>
      <c r="AO21" s="23"/>
      <c r="AP21" s="23"/>
      <c r="AQ21" s="23"/>
      <c r="AR21" s="23"/>
      <c r="AS21" s="23"/>
      <c r="AT21" s="107"/>
      <c r="AU21" s="22"/>
      <c r="AV21" s="23"/>
      <c r="AW21" s="23"/>
      <c r="AX21" s="23"/>
      <c r="AY21" s="23"/>
      <c r="AZ21" s="23"/>
      <c r="BA21" s="23"/>
      <c r="BB21" s="23"/>
      <c r="BC21" s="23"/>
      <c r="BD21" s="31"/>
      <c r="BE21" s="47">
        <f t="shared" si="0"/>
        <v>0</v>
      </c>
      <c r="BF21" s="10">
        <f t="shared" si="1"/>
        <v>0</v>
      </c>
      <c r="BG21" s="10">
        <f t="shared" si="2"/>
        <v>0</v>
      </c>
      <c r="BH21" s="39" t="str">
        <f t="shared" si="3"/>
        <v/>
      </c>
    </row>
    <row r="22" spans="2:60" ht="39.950000000000003" customHeight="1" thickBot="1">
      <c r="B22" s="80">
        <v>6</v>
      </c>
      <c r="C22" s="170" t="s">
        <v>76</v>
      </c>
      <c r="D22" s="171"/>
      <c r="E22" s="171"/>
      <c r="F22" s="171"/>
      <c r="G22" s="22"/>
      <c r="H22" s="23"/>
      <c r="I22" s="23"/>
      <c r="J22" s="23"/>
      <c r="K22" s="23"/>
      <c r="L22" s="23"/>
      <c r="M22" s="23"/>
      <c r="N22" s="23"/>
      <c r="O22" s="23"/>
      <c r="P22" s="107"/>
      <c r="Q22" s="22"/>
      <c r="R22" s="23"/>
      <c r="S22" s="23"/>
      <c r="T22" s="23"/>
      <c r="U22" s="23"/>
      <c r="V22" s="23"/>
      <c r="W22" s="23"/>
      <c r="X22" s="23"/>
      <c r="Y22" s="23"/>
      <c r="Z22" s="107"/>
      <c r="AA22" s="22"/>
      <c r="AB22" s="23"/>
      <c r="AC22" s="23"/>
      <c r="AD22" s="23"/>
      <c r="AE22" s="23"/>
      <c r="AF22" s="23"/>
      <c r="AG22" s="23"/>
      <c r="AH22" s="23"/>
      <c r="AI22" s="23"/>
      <c r="AJ22" s="107"/>
      <c r="AK22" s="22"/>
      <c r="AL22" s="23"/>
      <c r="AM22" s="23"/>
      <c r="AN22" s="23"/>
      <c r="AO22" s="23"/>
      <c r="AP22" s="23"/>
      <c r="AQ22" s="23"/>
      <c r="AR22" s="23"/>
      <c r="AS22" s="23"/>
      <c r="AT22" s="107"/>
      <c r="AU22" s="22"/>
      <c r="AV22" s="23"/>
      <c r="AW22" s="23"/>
      <c r="AX22" s="23"/>
      <c r="AY22" s="23"/>
      <c r="AZ22" s="23"/>
      <c r="BA22" s="23"/>
      <c r="BB22" s="23"/>
      <c r="BC22" s="23"/>
      <c r="BD22" s="31"/>
      <c r="BE22" s="47">
        <f t="shared" si="0"/>
        <v>0</v>
      </c>
      <c r="BF22" s="10">
        <f t="shared" si="1"/>
        <v>0</v>
      </c>
      <c r="BG22" s="10">
        <f t="shared" si="2"/>
        <v>0</v>
      </c>
      <c r="BH22" s="39" t="str">
        <f t="shared" si="3"/>
        <v/>
      </c>
    </row>
    <row r="23" spans="2:60" ht="39.950000000000003" customHeight="1" thickBot="1">
      <c r="B23" s="80">
        <v>7</v>
      </c>
      <c r="C23" s="160" t="s">
        <v>77</v>
      </c>
      <c r="D23" s="165"/>
      <c r="E23" s="165"/>
      <c r="F23" s="166"/>
      <c r="G23" s="22"/>
      <c r="H23" s="23"/>
      <c r="I23" s="23"/>
      <c r="J23" s="23"/>
      <c r="K23" s="23"/>
      <c r="L23" s="23"/>
      <c r="M23" s="23"/>
      <c r="N23" s="23"/>
      <c r="O23" s="23"/>
      <c r="P23" s="107"/>
      <c r="Q23" s="22"/>
      <c r="R23" s="23"/>
      <c r="S23" s="23"/>
      <c r="T23" s="23"/>
      <c r="U23" s="23"/>
      <c r="V23" s="23"/>
      <c r="W23" s="23"/>
      <c r="X23" s="23"/>
      <c r="Y23" s="23"/>
      <c r="Z23" s="107"/>
      <c r="AA23" s="22"/>
      <c r="AB23" s="23"/>
      <c r="AC23" s="23"/>
      <c r="AD23" s="23"/>
      <c r="AE23" s="23"/>
      <c r="AF23" s="23"/>
      <c r="AG23" s="23"/>
      <c r="AH23" s="23"/>
      <c r="AI23" s="23"/>
      <c r="AJ23" s="107"/>
      <c r="AK23" s="22"/>
      <c r="AL23" s="23"/>
      <c r="AM23" s="23"/>
      <c r="AN23" s="23"/>
      <c r="AO23" s="23"/>
      <c r="AP23" s="23"/>
      <c r="AQ23" s="23"/>
      <c r="AR23" s="23"/>
      <c r="AS23" s="23"/>
      <c r="AT23" s="107"/>
      <c r="AU23" s="22"/>
      <c r="AV23" s="23"/>
      <c r="AW23" s="23"/>
      <c r="AX23" s="23"/>
      <c r="AY23" s="23"/>
      <c r="AZ23" s="23"/>
      <c r="BA23" s="23"/>
      <c r="BB23" s="23"/>
      <c r="BC23" s="23"/>
      <c r="BD23" s="31"/>
      <c r="BE23" s="47">
        <f t="shared" si="0"/>
        <v>0</v>
      </c>
      <c r="BF23" s="10">
        <f t="shared" si="1"/>
        <v>0</v>
      </c>
      <c r="BG23" s="10">
        <f t="shared" si="2"/>
        <v>0</v>
      </c>
      <c r="BH23" s="39" t="str">
        <f t="shared" si="3"/>
        <v/>
      </c>
    </row>
    <row r="24" spans="2:60" ht="39.950000000000003" customHeight="1" thickBot="1">
      <c r="B24" s="80">
        <v>8</v>
      </c>
      <c r="C24" s="170" t="s">
        <v>78</v>
      </c>
      <c r="D24" s="171"/>
      <c r="E24" s="171"/>
      <c r="F24" s="171"/>
      <c r="G24" s="22"/>
      <c r="H24" s="23"/>
      <c r="I24" s="23"/>
      <c r="J24" s="23"/>
      <c r="K24" s="23"/>
      <c r="L24" s="23"/>
      <c r="M24" s="23"/>
      <c r="N24" s="23"/>
      <c r="O24" s="23"/>
      <c r="P24" s="107"/>
      <c r="Q24" s="22"/>
      <c r="R24" s="23"/>
      <c r="S24" s="23"/>
      <c r="T24" s="23"/>
      <c r="U24" s="23"/>
      <c r="V24" s="23"/>
      <c r="W24" s="23"/>
      <c r="X24" s="23"/>
      <c r="Y24" s="23"/>
      <c r="Z24" s="107"/>
      <c r="AA24" s="22"/>
      <c r="AB24" s="23"/>
      <c r="AC24" s="23"/>
      <c r="AD24" s="23"/>
      <c r="AE24" s="23"/>
      <c r="AF24" s="23"/>
      <c r="AG24" s="23"/>
      <c r="AH24" s="23"/>
      <c r="AI24" s="23"/>
      <c r="AJ24" s="107"/>
      <c r="AK24" s="22"/>
      <c r="AL24" s="23"/>
      <c r="AM24" s="23"/>
      <c r="AN24" s="23"/>
      <c r="AO24" s="23"/>
      <c r="AP24" s="23"/>
      <c r="AQ24" s="23"/>
      <c r="AR24" s="23"/>
      <c r="AS24" s="23"/>
      <c r="AT24" s="107"/>
      <c r="AU24" s="22"/>
      <c r="AV24" s="23"/>
      <c r="AW24" s="23"/>
      <c r="AX24" s="23"/>
      <c r="AY24" s="23"/>
      <c r="AZ24" s="23"/>
      <c r="BA24" s="23"/>
      <c r="BB24" s="23"/>
      <c r="BC24" s="23"/>
      <c r="BD24" s="31"/>
      <c r="BE24" s="47">
        <f t="shared" si="0"/>
        <v>0</v>
      </c>
      <c r="BF24" s="10">
        <f t="shared" si="1"/>
        <v>0</v>
      </c>
      <c r="BG24" s="10">
        <f t="shared" si="2"/>
        <v>0</v>
      </c>
      <c r="BH24" s="39" t="str">
        <f t="shared" si="3"/>
        <v/>
      </c>
    </row>
    <row r="25" spans="2:60" ht="39.950000000000003" customHeight="1" thickBot="1">
      <c r="B25" s="80">
        <v>9</v>
      </c>
      <c r="C25" s="160" t="s">
        <v>79</v>
      </c>
      <c r="D25" s="165"/>
      <c r="E25" s="165"/>
      <c r="F25" s="166"/>
      <c r="G25" s="22"/>
      <c r="H25" s="23"/>
      <c r="I25" s="23"/>
      <c r="J25" s="23"/>
      <c r="K25" s="23"/>
      <c r="L25" s="23"/>
      <c r="M25" s="23"/>
      <c r="N25" s="23"/>
      <c r="O25" s="23"/>
      <c r="P25" s="107"/>
      <c r="Q25" s="22"/>
      <c r="R25" s="23"/>
      <c r="S25" s="23"/>
      <c r="T25" s="23"/>
      <c r="U25" s="23"/>
      <c r="V25" s="23"/>
      <c r="W25" s="23"/>
      <c r="X25" s="23"/>
      <c r="Y25" s="23"/>
      <c r="Z25" s="107"/>
      <c r="AA25" s="22"/>
      <c r="AB25" s="23"/>
      <c r="AC25" s="23"/>
      <c r="AD25" s="23"/>
      <c r="AE25" s="23"/>
      <c r="AF25" s="23"/>
      <c r="AG25" s="23"/>
      <c r="AH25" s="23"/>
      <c r="AI25" s="23"/>
      <c r="AJ25" s="107"/>
      <c r="AK25" s="22"/>
      <c r="AL25" s="23"/>
      <c r="AM25" s="23"/>
      <c r="AN25" s="23"/>
      <c r="AO25" s="23"/>
      <c r="AP25" s="23"/>
      <c r="AQ25" s="23"/>
      <c r="AR25" s="23"/>
      <c r="AS25" s="23"/>
      <c r="AT25" s="107"/>
      <c r="AU25" s="22"/>
      <c r="AV25" s="23"/>
      <c r="AW25" s="23"/>
      <c r="AX25" s="23"/>
      <c r="AY25" s="23"/>
      <c r="AZ25" s="23"/>
      <c r="BA25" s="23"/>
      <c r="BB25" s="23"/>
      <c r="BC25" s="23"/>
      <c r="BD25" s="31"/>
      <c r="BE25" s="47">
        <f t="shared" si="0"/>
        <v>0</v>
      </c>
      <c r="BF25" s="10">
        <f t="shared" si="1"/>
        <v>0</v>
      </c>
      <c r="BG25" s="10">
        <f t="shared" si="2"/>
        <v>0</v>
      </c>
      <c r="BH25" s="39" t="str">
        <f t="shared" si="3"/>
        <v/>
      </c>
    </row>
    <row r="26" spans="2:60" ht="39.950000000000003" customHeight="1" thickBot="1">
      <c r="B26" s="80">
        <v>10</v>
      </c>
      <c r="C26" s="274" t="s">
        <v>80</v>
      </c>
      <c r="D26" s="275"/>
      <c r="E26" s="275"/>
      <c r="F26" s="275"/>
      <c r="G26" s="22"/>
      <c r="H26" s="23"/>
      <c r="I26" s="23"/>
      <c r="J26" s="23"/>
      <c r="K26" s="23"/>
      <c r="L26" s="23"/>
      <c r="M26" s="23"/>
      <c r="N26" s="23"/>
      <c r="O26" s="23"/>
      <c r="P26" s="107"/>
      <c r="Q26" s="22"/>
      <c r="R26" s="23"/>
      <c r="S26" s="23"/>
      <c r="T26" s="23"/>
      <c r="U26" s="23"/>
      <c r="V26" s="23"/>
      <c r="W26" s="23"/>
      <c r="X26" s="23"/>
      <c r="Y26" s="23"/>
      <c r="Z26" s="107"/>
      <c r="AA26" s="22"/>
      <c r="AB26" s="23"/>
      <c r="AC26" s="23"/>
      <c r="AD26" s="23"/>
      <c r="AE26" s="23"/>
      <c r="AF26" s="23"/>
      <c r="AG26" s="23"/>
      <c r="AH26" s="23"/>
      <c r="AI26" s="23"/>
      <c r="AJ26" s="107"/>
      <c r="AK26" s="22"/>
      <c r="AL26" s="23"/>
      <c r="AM26" s="23"/>
      <c r="AN26" s="23"/>
      <c r="AO26" s="23"/>
      <c r="AP26" s="23"/>
      <c r="AQ26" s="23"/>
      <c r="AR26" s="23"/>
      <c r="AS26" s="23"/>
      <c r="AT26" s="107"/>
      <c r="AU26" s="22"/>
      <c r="AV26" s="23"/>
      <c r="AW26" s="23"/>
      <c r="AX26" s="23"/>
      <c r="AY26" s="23"/>
      <c r="AZ26" s="23"/>
      <c r="BA26" s="23"/>
      <c r="BB26" s="23"/>
      <c r="BC26" s="23"/>
      <c r="BD26" s="31"/>
      <c r="BE26" s="47">
        <f t="shared" si="0"/>
        <v>0</v>
      </c>
      <c r="BF26" s="10">
        <f t="shared" si="1"/>
        <v>0</v>
      </c>
      <c r="BG26" s="10">
        <f t="shared" si="2"/>
        <v>0</v>
      </c>
      <c r="BH26" s="39" t="str">
        <f t="shared" ref="BH26:BH31" si="4">(IF(AND(BE26&gt;=1,BF26&gt;=0,BG26&gt;=1),SUM(BE26/(BE26+BF26)),IF(AND(BE26=0,BF26&gt;=1,BG26&gt;=1),"0%",IF(AND(BE26=0,BF26=0,BG26=0),"",IF(BG26&lt;&gt;0,"NA",SUM(BE26/(BE26+BF26)))))))</f>
        <v/>
      </c>
    </row>
    <row r="27" spans="2:60" ht="39.950000000000003" customHeight="1" thickBot="1">
      <c r="B27" s="80">
        <v>11</v>
      </c>
      <c r="C27" s="274" t="s">
        <v>81</v>
      </c>
      <c r="D27" s="275"/>
      <c r="E27" s="275"/>
      <c r="F27" s="275"/>
      <c r="G27" s="22"/>
      <c r="H27" s="23"/>
      <c r="I27" s="23"/>
      <c r="J27" s="23"/>
      <c r="K27" s="23"/>
      <c r="L27" s="23"/>
      <c r="M27" s="23"/>
      <c r="N27" s="23"/>
      <c r="O27" s="23"/>
      <c r="P27" s="107"/>
      <c r="Q27" s="22"/>
      <c r="R27" s="23"/>
      <c r="S27" s="23"/>
      <c r="T27" s="23"/>
      <c r="U27" s="23"/>
      <c r="V27" s="23"/>
      <c r="W27" s="23"/>
      <c r="X27" s="23"/>
      <c r="Y27" s="23"/>
      <c r="Z27" s="107"/>
      <c r="AA27" s="22"/>
      <c r="AB27" s="23"/>
      <c r="AC27" s="23"/>
      <c r="AD27" s="23"/>
      <c r="AE27" s="23"/>
      <c r="AF27" s="23"/>
      <c r="AG27" s="23"/>
      <c r="AH27" s="23"/>
      <c r="AI27" s="23"/>
      <c r="AJ27" s="107"/>
      <c r="AK27" s="22"/>
      <c r="AL27" s="23"/>
      <c r="AM27" s="23"/>
      <c r="AN27" s="23"/>
      <c r="AO27" s="23"/>
      <c r="AP27" s="23"/>
      <c r="AQ27" s="23"/>
      <c r="AR27" s="23"/>
      <c r="AS27" s="23"/>
      <c r="AT27" s="107"/>
      <c r="AU27" s="22"/>
      <c r="AV27" s="23"/>
      <c r="AW27" s="23"/>
      <c r="AX27" s="23"/>
      <c r="AY27" s="23"/>
      <c r="AZ27" s="23"/>
      <c r="BA27" s="23"/>
      <c r="BB27" s="23"/>
      <c r="BC27" s="23"/>
      <c r="BD27" s="31"/>
      <c r="BE27" s="47">
        <f t="shared" si="0"/>
        <v>0</v>
      </c>
      <c r="BF27" s="10">
        <f t="shared" si="1"/>
        <v>0</v>
      </c>
      <c r="BG27" s="10">
        <f t="shared" si="2"/>
        <v>0</v>
      </c>
      <c r="BH27" s="39" t="str">
        <f t="shared" si="4"/>
        <v/>
      </c>
    </row>
    <row r="28" spans="2:60" ht="39.950000000000003" customHeight="1" thickBot="1">
      <c r="B28" s="80">
        <v>12</v>
      </c>
      <c r="C28" s="274" t="s">
        <v>82</v>
      </c>
      <c r="D28" s="275"/>
      <c r="E28" s="275"/>
      <c r="F28" s="275"/>
      <c r="G28" s="22"/>
      <c r="H28" s="23"/>
      <c r="I28" s="23"/>
      <c r="J28" s="23"/>
      <c r="K28" s="23"/>
      <c r="L28" s="23"/>
      <c r="M28" s="23"/>
      <c r="N28" s="23"/>
      <c r="O28" s="23"/>
      <c r="P28" s="107"/>
      <c r="Q28" s="22"/>
      <c r="R28" s="23"/>
      <c r="S28" s="23"/>
      <c r="T28" s="23"/>
      <c r="U28" s="23"/>
      <c r="V28" s="23"/>
      <c r="W28" s="23"/>
      <c r="X28" s="23"/>
      <c r="Y28" s="23"/>
      <c r="Z28" s="107"/>
      <c r="AA28" s="22"/>
      <c r="AB28" s="23"/>
      <c r="AC28" s="23"/>
      <c r="AD28" s="23"/>
      <c r="AE28" s="23"/>
      <c r="AF28" s="23"/>
      <c r="AG28" s="23"/>
      <c r="AH28" s="23"/>
      <c r="AI28" s="23"/>
      <c r="AJ28" s="107"/>
      <c r="AK28" s="22"/>
      <c r="AL28" s="23"/>
      <c r="AM28" s="23"/>
      <c r="AN28" s="23"/>
      <c r="AO28" s="23"/>
      <c r="AP28" s="23"/>
      <c r="AQ28" s="23"/>
      <c r="AR28" s="23"/>
      <c r="AS28" s="23"/>
      <c r="AT28" s="107"/>
      <c r="AU28" s="22"/>
      <c r="AV28" s="23"/>
      <c r="AW28" s="23"/>
      <c r="AX28" s="23"/>
      <c r="AY28" s="23"/>
      <c r="AZ28" s="23"/>
      <c r="BA28" s="23"/>
      <c r="BB28" s="23"/>
      <c r="BC28" s="23"/>
      <c r="BD28" s="31"/>
      <c r="BE28" s="47">
        <f t="shared" si="0"/>
        <v>0</v>
      </c>
      <c r="BF28" s="10">
        <f t="shared" si="1"/>
        <v>0</v>
      </c>
      <c r="BG28" s="10">
        <f t="shared" si="2"/>
        <v>0</v>
      </c>
      <c r="BH28" s="39" t="str">
        <f t="shared" si="4"/>
        <v/>
      </c>
    </row>
    <row r="29" spans="2:60" ht="39.950000000000003" customHeight="1" thickBot="1">
      <c r="B29" s="80">
        <v>13</v>
      </c>
      <c r="C29" s="274" t="s">
        <v>83</v>
      </c>
      <c r="D29" s="275"/>
      <c r="E29" s="275"/>
      <c r="F29" s="275"/>
      <c r="G29" s="22"/>
      <c r="H29" s="23"/>
      <c r="I29" s="23"/>
      <c r="J29" s="23"/>
      <c r="K29" s="23"/>
      <c r="L29" s="23"/>
      <c r="M29" s="23"/>
      <c r="N29" s="23"/>
      <c r="O29" s="23"/>
      <c r="P29" s="107"/>
      <c r="Q29" s="22"/>
      <c r="R29" s="23"/>
      <c r="S29" s="23"/>
      <c r="T29" s="23"/>
      <c r="U29" s="23"/>
      <c r="V29" s="23"/>
      <c r="W29" s="23"/>
      <c r="X29" s="23"/>
      <c r="Y29" s="23"/>
      <c r="Z29" s="107"/>
      <c r="AA29" s="22"/>
      <c r="AB29" s="23"/>
      <c r="AC29" s="23"/>
      <c r="AD29" s="23"/>
      <c r="AE29" s="23"/>
      <c r="AF29" s="23"/>
      <c r="AG29" s="23"/>
      <c r="AH29" s="23"/>
      <c r="AI29" s="23"/>
      <c r="AJ29" s="107"/>
      <c r="AK29" s="22"/>
      <c r="AL29" s="23"/>
      <c r="AM29" s="23"/>
      <c r="AN29" s="23"/>
      <c r="AO29" s="23"/>
      <c r="AP29" s="23"/>
      <c r="AQ29" s="23"/>
      <c r="AR29" s="23"/>
      <c r="AS29" s="23"/>
      <c r="AT29" s="107"/>
      <c r="AU29" s="22"/>
      <c r="AV29" s="23"/>
      <c r="AW29" s="23"/>
      <c r="AX29" s="23"/>
      <c r="AY29" s="23"/>
      <c r="AZ29" s="23"/>
      <c r="BA29" s="23"/>
      <c r="BB29" s="23"/>
      <c r="BC29" s="23"/>
      <c r="BD29" s="31"/>
      <c r="BE29" s="47">
        <f t="shared" si="0"/>
        <v>0</v>
      </c>
      <c r="BF29" s="10">
        <f t="shared" si="1"/>
        <v>0</v>
      </c>
      <c r="BG29" s="10">
        <f t="shared" si="2"/>
        <v>0</v>
      </c>
      <c r="BH29" s="48" t="str">
        <f t="shared" si="4"/>
        <v/>
      </c>
    </row>
    <row r="30" spans="2:60" ht="39.950000000000003" customHeight="1" thickBot="1">
      <c r="B30" s="80">
        <v>14</v>
      </c>
      <c r="C30" s="274" t="s">
        <v>84</v>
      </c>
      <c r="D30" s="275"/>
      <c r="E30" s="275"/>
      <c r="F30" s="275"/>
      <c r="G30" s="22"/>
      <c r="H30" s="23"/>
      <c r="I30" s="23"/>
      <c r="J30" s="23"/>
      <c r="K30" s="23"/>
      <c r="L30" s="23"/>
      <c r="M30" s="23"/>
      <c r="N30" s="23"/>
      <c r="O30" s="23"/>
      <c r="P30" s="107"/>
      <c r="Q30" s="22"/>
      <c r="R30" s="23"/>
      <c r="S30" s="23"/>
      <c r="T30" s="23"/>
      <c r="U30" s="23"/>
      <c r="V30" s="23"/>
      <c r="W30" s="23"/>
      <c r="X30" s="23"/>
      <c r="Y30" s="23"/>
      <c r="Z30" s="107"/>
      <c r="AA30" s="22"/>
      <c r="AB30" s="23"/>
      <c r="AC30" s="23"/>
      <c r="AD30" s="23"/>
      <c r="AE30" s="23"/>
      <c r="AF30" s="23"/>
      <c r="AG30" s="23"/>
      <c r="AH30" s="23"/>
      <c r="AI30" s="23"/>
      <c r="AJ30" s="107"/>
      <c r="AK30" s="22"/>
      <c r="AL30" s="23"/>
      <c r="AM30" s="23"/>
      <c r="AN30" s="23"/>
      <c r="AO30" s="23"/>
      <c r="AP30" s="23"/>
      <c r="AQ30" s="23"/>
      <c r="AR30" s="23"/>
      <c r="AS30" s="23"/>
      <c r="AT30" s="107"/>
      <c r="AU30" s="22"/>
      <c r="AV30" s="23"/>
      <c r="AW30" s="23"/>
      <c r="AX30" s="23"/>
      <c r="AY30" s="23"/>
      <c r="AZ30" s="23"/>
      <c r="BA30" s="23"/>
      <c r="BB30" s="23"/>
      <c r="BC30" s="23"/>
      <c r="BD30" s="31"/>
      <c r="BE30" s="47">
        <f>COUNTIF(G30:BD30,"yes")</f>
        <v>0</v>
      </c>
      <c r="BF30" s="10">
        <f>COUNTIF(G30:BD30,"no")</f>
        <v>0</v>
      </c>
      <c r="BG30" s="10">
        <f>COUNTIF(G30:BD30,"na")</f>
        <v>0</v>
      </c>
      <c r="BH30" s="48" t="str">
        <f t="shared" si="4"/>
        <v/>
      </c>
    </row>
    <row r="31" spans="2:60" ht="38.25" customHeight="1" thickBot="1">
      <c r="B31" s="80">
        <v>15</v>
      </c>
      <c r="C31" s="274" t="s">
        <v>85</v>
      </c>
      <c r="D31" s="275"/>
      <c r="E31" s="275"/>
      <c r="F31" s="275"/>
      <c r="G31" s="92"/>
      <c r="H31" s="93"/>
      <c r="I31" s="93"/>
      <c r="J31" s="93"/>
      <c r="K31" s="93"/>
      <c r="L31" s="93"/>
      <c r="M31" s="93"/>
      <c r="N31" s="93"/>
      <c r="O31" s="93"/>
      <c r="P31" s="108"/>
      <c r="Q31" s="92"/>
      <c r="R31" s="93"/>
      <c r="S31" s="93"/>
      <c r="T31" s="93"/>
      <c r="U31" s="93"/>
      <c r="V31" s="93"/>
      <c r="W31" s="93"/>
      <c r="X31" s="93"/>
      <c r="Y31" s="93"/>
      <c r="Z31" s="108"/>
      <c r="AA31" s="92"/>
      <c r="AB31" s="93"/>
      <c r="AC31" s="93"/>
      <c r="AD31" s="93"/>
      <c r="AE31" s="93"/>
      <c r="AF31" s="93"/>
      <c r="AG31" s="93"/>
      <c r="AH31" s="93"/>
      <c r="AI31" s="93"/>
      <c r="AJ31" s="108"/>
      <c r="AK31" s="92"/>
      <c r="AL31" s="93"/>
      <c r="AM31" s="93"/>
      <c r="AN31" s="93"/>
      <c r="AO31" s="93"/>
      <c r="AP31" s="93"/>
      <c r="AQ31" s="93"/>
      <c r="AR31" s="93"/>
      <c r="AS31" s="93"/>
      <c r="AT31" s="108"/>
      <c r="AU31" s="92"/>
      <c r="AV31" s="93"/>
      <c r="AW31" s="93"/>
      <c r="AX31" s="93"/>
      <c r="AY31" s="93"/>
      <c r="AZ31" s="93"/>
      <c r="BA31" s="93"/>
      <c r="BB31" s="93"/>
      <c r="BC31" s="93"/>
      <c r="BD31" s="94"/>
      <c r="BE31" s="47">
        <f>COUNTIF(G31:BD31,"yes")</f>
        <v>0</v>
      </c>
      <c r="BF31" s="10">
        <f>COUNTIF(G31:BD31,"no")</f>
        <v>0</v>
      </c>
      <c r="BG31" s="10">
        <f>COUNTIF(G31:BD31,"na")</f>
        <v>0</v>
      </c>
      <c r="BH31" s="48" t="str">
        <f t="shared" si="4"/>
        <v/>
      </c>
    </row>
    <row r="32" spans="2:60" ht="307.5" customHeight="1" thickBot="1">
      <c r="C32" s="158" t="s">
        <v>32</v>
      </c>
      <c r="D32" s="159"/>
      <c r="E32" s="159"/>
      <c r="F32" s="159"/>
      <c r="G32" s="103"/>
      <c r="H32" s="104"/>
      <c r="I32" s="104"/>
      <c r="J32" s="104"/>
      <c r="K32" s="104"/>
      <c r="L32" s="104"/>
      <c r="M32" s="104"/>
      <c r="N32" s="104"/>
      <c r="O32" s="104"/>
      <c r="P32" s="105"/>
      <c r="Q32" s="103"/>
      <c r="R32" s="104"/>
      <c r="S32" s="104"/>
      <c r="T32" s="104"/>
      <c r="U32" s="104"/>
      <c r="V32" s="104"/>
      <c r="W32" s="104"/>
      <c r="X32" s="104"/>
      <c r="Y32" s="104"/>
      <c r="Z32" s="105"/>
      <c r="AA32" s="103"/>
      <c r="AB32" s="104"/>
      <c r="AC32" s="104"/>
      <c r="AD32" s="104"/>
      <c r="AE32" s="104"/>
      <c r="AF32" s="104"/>
      <c r="AG32" s="104"/>
      <c r="AH32" s="104"/>
      <c r="AI32" s="104"/>
      <c r="AJ32" s="105"/>
      <c r="AK32" s="103"/>
      <c r="AL32" s="104"/>
      <c r="AM32" s="104"/>
      <c r="AN32" s="104"/>
      <c r="AO32" s="104"/>
      <c r="AP32" s="104"/>
      <c r="AQ32" s="104"/>
      <c r="AR32" s="104"/>
      <c r="AS32" s="104"/>
      <c r="AT32" s="105"/>
      <c r="AU32" s="103"/>
      <c r="AV32" s="104"/>
      <c r="AW32" s="104"/>
      <c r="AX32" s="104"/>
      <c r="AY32" s="104"/>
      <c r="AZ32" s="104"/>
      <c r="BA32" s="104"/>
      <c r="BB32" s="104"/>
      <c r="BC32" s="104"/>
      <c r="BD32" s="109"/>
    </row>
  </sheetData>
  <sheetProtection password="CB4B" sheet="1" objects="1" scenarios="1" selectLockedCells="1"/>
  <protectedRanges>
    <protectedRange sqref="B2 F7 I7 N7 F9 G13:BD13 G15:BD15" name="Range2"/>
    <protectedRange sqref="F7 I7 N7 F9 B2 G13:BD13 G15:BD15" name="Range1"/>
    <protectedRange sqref="G17:BD31" name="Range2_1"/>
    <protectedRange sqref="G17:BD31" name="Range1_1"/>
  </protectedRanges>
  <mergeCells count="39">
    <mergeCell ref="B2:U2"/>
    <mergeCell ref="B3:U3"/>
    <mergeCell ref="F6:H6"/>
    <mergeCell ref="I6:M6"/>
    <mergeCell ref="N6:P6"/>
    <mergeCell ref="C20:F20"/>
    <mergeCell ref="I7:M7"/>
    <mergeCell ref="F9:G9"/>
    <mergeCell ref="H9:I9"/>
    <mergeCell ref="K9:O9"/>
    <mergeCell ref="G11:P11"/>
    <mergeCell ref="G14:P14"/>
    <mergeCell ref="N7:Q7"/>
    <mergeCell ref="F7:H7"/>
    <mergeCell ref="C12:F12"/>
    <mergeCell ref="A13:D13"/>
    <mergeCell ref="C17:F17"/>
    <mergeCell ref="C18:F18"/>
    <mergeCell ref="C19:F19"/>
    <mergeCell ref="Q14:Z14"/>
    <mergeCell ref="AA14:AJ14"/>
    <mergeCell ref="AK14:AT14"/>
    <mergeCell ref="AU14:BD14"/>
    <mergeCell ref="AA11:AJ11"/>
    <mergeCell ref="Q11:Z11"/>
    <mergeCell ref="AK11:AT11"/>
    <mergeCell ref="AU11:BD11"/>
    <mergeCell ref="C28:F28"/>
    <mergeCell ref="C21:F21"/>
    <mergeCell ref="C29:F29"/>
    <mergeCell ref="C30:F30"/>
    <mergeCell ref="C32:F32"/>
    <mergeCell ref="C31:F31"/>
    <mergeCell ref="C23:F23"/>
    <mergeCell ref="C24:F24"/>
    <mergeCell ref="C25:F25"/>
    <mergeCell ref="C26:F26"/>
    <mergeCell ref="C27:F27"/>
    <mergeCell ref="C22:F22"/>
  </mergeCells>
  <conditionalFormatting sqref="BH17:BH31">
    <cfRule type="expression" dxfId="3" priority="1" stopIfTrue="1">
      <formula>ISERROR(BH17)</formula>
    </cfRule>
  </conditionalFormatting>
  <dataValidations count="1">
    <dataValidation type="list" allowBlank="1" showInputMessage="1" showErrorMessage="1" error="Please enter yes, no or NA" prompt="Enter yes, no or NA by clicking arrow" sqref="G17:BD26 G29:BD31" xr:uid="{00000000-0002-0000-0D00-000000000000}">
      <formula1>$K$16:$O$16</formula1>
    </dataValidation>
  </dataValidations>
  <printOptions horizontalCentered="1" verticalCentered="1"/>
  <pageMargins left="0.19685039370078741" right="0.19685039370078741" top="0.32" bottom="0.32" header="0.2" footer="0.21"/>
  <pageSetup paperSize="9" scale="33"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rgb="FFFF0000"/>
    <pageSetUpPr autoPageBreaks="0" fitToPage="1"/>
  </sheetPr>
  <dimension ref="B1:J26"/>
  <sheetViews>
    <sheetView showGridLines="0" showRowColHeaders="0" showOutlineSymbols="0" zoomScale="60" zoomScaleNormal="60" zoomScaleSheetLayoutView="70" workbookViewId="0">
      <selection activeCell="E11" sqref="E11:H11"/>
    </sheetView>
  </sheetViews>
  <sheetFormatPr defaultRowHeight="12.75"/>
  <cols>
    <col min="1" max="1" width="6.85546875" customWidth="1"/>
    <col min="2" max="2" width="7.28515625" customWidth="1"/>
    <col min="3" max="3" width="43.28515625" customWidth="1"/>
    <col min="4" max="4" width="11.42578125" customWidth="1"/>
    <col min="5" max="7" width="24.7109375" customWidth="1"/>
    <col min="8" max="8" width="26.42578125" customWidth="1"/>
    <col min="9" max="9" width="28" customWidth="1"/>
    <col min="10" max="10" width="25.7109375" customWidth="1"/>
  </cols>
  <sheetData>
    <row r="1" spans="2:10" ht="45.75" customHeight="1"/>
    <row r="2" spans="2:10" ht="41.25" customHeight="1" thickBot="1">
      <c r="B2" s="192"/>
      <c r="C2" s="192"/>
      <c r="D2" s="192"/>
      <c r="E2" s="192"/>
      <c r="F2" s="192"/>
      <c r="G2" s="192"/>
      <c r="H2" s="192"/>
      <c r="I2" s="192"/>
      <c r="J2" s="18"/>
    </row>
    <row r="3" spans="2:10" ht="30" customHeight="1" thickBot="1">
      <c r="B3" s="18"/>
      <c r="C3" s="18"/>
      <c r="D3" s="18"/>
      <c r="E3" s="205">
        <f>Trauma!B2</f>
        <v>0</v>
      </c>
      <c r="F3" s="206"/>
      <c r="G3" s="206"/>
      <c r="H3" s="206"/>
      <c r="I3" s="206"/>
      <c r="J3" s="207"/>
    </row>
    <row r="4" spans="2:10" ht="30" customHeight="1" thickBot="1">
      <c r="E4" s="205" t="str">
        <f>Trauma!B3</f>
        <v>Trauma</v>
      </c>
      <c r="F4" s="206"/>
      <c r="G4" s="206"/>
      <c r="H4" s="206"/>
      <c r="I4" s="206"/>
      <c r="J4" s="207"/>
    </row>
    <row r="5" spans="2:10" ht="30" customHeight="1" thickBot="1">
      <c r="E5" s="208" t="s">
        <v>12</v>
      </c>
      <c r="F5" s="209"/>
      <c r="G5" s="216">
        <f>Trauma!F7</f>
        <v>0</v>
      </c>
      <c r="H5" s="217"/>
      <c r="I5" s="217"/>
      <c r="J5" s="218"/>
    </row>
    <row r="6" spans="2:10" ht="30" customHeight="1" thickBot="1">
      <c r="B6" s="19"/>
      <c r="C6" s="19"/>
      <c r="D6" s="12"/>
      <c r="E6" s="208" t="s">
        <v>17</v>
      </c>
      <c r="F6" s="222"/>
      <c r="G6" s="219">
        <f>Trauma!F9</f>
        <v>0</v>
      </c>
      <c r="H6" s="220"/>
      <c r="I6" s="220"/>
      <c r="J6" s="221"/>
    </row>
    <row r="7" spans="2:10" ht="27" customHeight="1">
      <c r="B7" s="201" t="s">
        <v>15</v>
      </c>
      <c r="C7" s="201"/>
      <c r="D7" s="201"/>
      <c r="E7" s="201"/>
      <c r="F7" s="201"/>
      <c r="G7" s="201"/>
      <c r="H7" s="12"/>
      <c r="I7" s="14"/>
      <c r="J7" s="16"/>
    </row>
    <row r="8" spans="2:10" ht="13.5" customHeight="1" thickBot="1">
      <c r="B8" s="13"/>
      <c r="C8" s="13"/>
      <c r="D8" s="13"/>
      <c r="E8" s="13"/>
      <c r="F8" s="13"/>
      <c r="G8" s="13"/>
      <c r="H8" s="13"/>
      <c r="I8" s="15"/>
      <c r="J8" s="16"/>
    </row>
    <row r="9" spans="2:10" ht="16.5" customHeight="1">
      <c r="B9" s="199" t="s">
        <v>13</v>
      </c>
      <c r="C9" s="199" t="s">
        <v>4</v>
      </c>
      <c r="D9" s="199" t="s">
        <v>5</v>
      </c>
      <c r="E9" s="193" t="s">
        <v>6</v>
      </c>
      <c r="F9" s="194"/>
      <c r="G9" s="194"/>
      <c r="H9" s="195"/>
      <c r="I9" s="203" t="s">
        <v>7</v>
      </c>
      <c r="J9" s="223" t="s">
        <v>19</v>
      </c>
    </row>
    <row r="10" spans="2:10" ht="20.25" customHeight="1" thickBot="1">
      <c r="B10" s="200"/>
      <c r="C10" s="202"/>
      <c r="D10" s="200"/>
      <c r="E10" s="196"/>
      <c r="F10" s="197"/>
      <c r="G10" s="197"/>
      <c r="H10" s="198"/>
      <c r="I10" s="204"/>
      <c r="J10" s="224"/>
    </row>
    <row r="11" spans="2:10" ht="39.950000000000003" customHeight="1" thickBot="1">
      <c r="B11" s="68">
        <f>Trauma!B17</f>
        <v>1</v>
      </c>
      <c r="C11" s="21" t="str">
        <f>Trauma!C17</f>
        <v>Did the patient arrive by private car?</v>
      </c>
      <c r="D11" s="39" t="str">
        <f>Trauma!BH17</f>
        <v/>
      </c>
      <c r="E11" s="210"/>
      <c r="F11" s="211"/>
      <c r="G11" s="211"/>
      <c r="H11" s="212"/>
      <c r="I11" s="32"/>
      <c r="J11" s="28"/>
    </row>
    <row r="12" spans="2:10" ht="39.950000000000003" customHeight="1" thickBot="1">
      <c r="B12" s="68">
        <f>Trauma!B18</f>
        <v>2</v>
      </c>
      <c r="C12" s="21" t="str">
        <f>Trauma!C18</f>
        <v>Was this a T1 issue?</v>
      </c>
      <c r="D12" s="39" t="str">
        <f>Trauma!BH18</f>
        <v/>
      </c>
      <c r="E12" s="210"/>
      <c r="F12" s="211"/>
      <c r="G12" s="211"/>
      <c r="H12" s="212"/>
      <c r="I12" s="32"/>
      <c r="J12" s="28"/>
    </row>
    <row r="13" spans="2:10" ht="39.950000000000003" customHeight="1" thickBot="1">
      <c r="B13" s="68">
        <f>Trauma!B19</f>
        <v>3</v>
      </c>
      <c r="C13" s="21" t="str">
        <f>Trauma!C19</f>
        <v>Is Triage appropriate?</v>
      </c>
      <c r="D13" s="39" t="str">
        <f>Trauma!BH19</f>
        <v/>
      </c>
      <c r="E13" s="210"/>
      <c r="F13" s="211"/>
      <c r="G13" s="211"/>
      <c r="H13" s="212"/>
      <c r="I13" s="32"/>
      <c r="J13" s="28"/>
    </row>
    <row r="14" spans="2:10" ht="39.950000000000003" customHeight="1" thickBot="1">
      <c r="B14" s="68">
        <f>Trauma!B20</f>
        <v>4</v>
      </c>
      <c r="C14" s="21" t="str">
        <f>Trauma!C20</f>
        <v>Was the patient seen with benchmark time?</v>
      </c>
      <c r="D14" s="39" t="str">
        <f>Trauma!BH20</f>
        <v/>
      </c>
      <c r="E14" s="210"/>
      <c r="F14" s="211"/>
      <c r="G14" s="211"/>
      <c r="H14" s="212"/>
      <c r="I14" s="32"/>
      <c r="J14" s="28"/>
    </row>
    <row r="15" spans="2:10" ht="39.950000000000003" customHeight="1" thickBot="1">
      <c r="B15" s="68">
        <f>Trauma!B21</f>
        <v>5</v>
      </c>
      <c r="C15" s="21" t="str">
        <f>Trauma!C21</f>
        <v>Was a full set of observations completed?</v>
      </c>
      <c r="D15" s="39" t="str">
        <f>Trauma!BH21</f>
        <v/>
      </c>
      <c r="E15" s="210"/>
      <c r="F15" s="211"/>
      <c r="G15" s="211"/>
      <c r="H15" s="212"/>
      <c r="I15" s="32"/>
      <c r="J15" s="28"/>
    </row>
    <row r="16" spans="2:10" ht="39.950000000000003" customHeight="1" thickBot="1">
      <c r="B16" s="68">
        <f>Trauma!B22</f>
        <v>6</v>
      </c>
      <c r="C16" s="21" t="str">
        <f>Trauma!C22</f>
        <v>Was GCS recorded?</v>
      </c>
      <c r="D16" s="39" t="str">
        <f>Trauma!BH22</f>
        <v/>
      </c>
      <c r="E16" s="210"/>
      <c r="F16" s="211"/>
      <c r="G16" s="211"/>
      <c r="H16" s="212"/>
      <c r="I16" s="32"/>
      <c r="J16" s="28"/>
    </row>
    <row r="17" spans="2:10" ht="39.950000000000003" customHeight="1" thickBot="1">
      <c r="B17" s="68">
        <f>Trauma!B23</f>
        <v>7</v>
      </c>
      <c r="C17" s="21" t="str">
        <f>Trauma!C23</f>
        <v>Primary Survey documented?</v>
      </c>
      <c r="D17" s="39" t="str">
        <f>Trauma!BH23</f>
        <v/>
      </c>
      <c r="E17" s="210"/>
      <c r="F17" s="211"/>
      <c r="G17" s="211"/>
      <c r="H17" s="212"/>
      <c r="I17" s="32"/>
      <c r="J17" s="28"/>
    </row>
    <row r="18" spans="2:10" ht="39.950000000000003" customHeight="1" thickBot="1">
      <c r="B18" s="68">
        <f>Trauma!B24</f>
        <v>8</v>
      </c>
      <c r="C18" s="21" t="str">
        <f>Trauma!C24</f>
        <v>Secondary Survey documented?</v>
      </c>
      <c r="D18" s="39" t="str">
        <f>Trauma!BH24</f>
        <v/>
      </c>
      <c r="E18" s="210"/>
      <c r="F18" s="211"/>
      <c r="G18" s="211"/>
      <c r="H18" s="212"/>
      <c r="I18" s="32"/>
      <c r="J18" s="28"/>
    </row>
    <row r="19" spans="2:10" ht="39.950000000000003" customHeight="1" thickBot="1">
      <c r="B19" s="68">
        <f>Trauma!B25</f>
        <v>9</v>
      </c>
      <c r="C19" s="21" t="str">
        <f>Trauma!C25</f>
        <v>Was a Trauma Series required?</v>
      </c>
      <c r="D19" s="39" t="str">
        <f>Trauma!BH25</f>
        <v/>
      </c>
      <c r="E19" s="210"/>
      <c r="F19" s="211"/>
      <c r="G19" s="211"/>
      <c r="H19" s="212"/>
      <c r="I19" s="32"/>
      <c r="J19" s="28"/>
    </row>
    <row r="20" spans="2:10" ht="39.950000000000003" customHeight="1" thickBot="1">
      <c r="B20" s="68">
        <f>Trauma!B26</f>
        <v>10</v>
      </c>
      <c r="C20" s="21" t="str">
        <f>Trauma!C26</f>
        <v>If Trauma Series required was it completed?</v>
      </c>
      <c r="D20" s="39" t="str">
        <f>Trauma!BH26</f>
        <v/>
      </c>
      <c r="E20" s="210"/>
      <c r="F20" s="211"/>
      <c r="G20" s="211"/>
      <c r="H20" s="212"/>
      <c r="I20" s="32"/>
      <c r="J20" s="28"/>
    </row>
    <row r="21" spans="2:10" ht="39.950000000000003" customHeight="1" thickBot="1">
      <c r="B21" s="68">
        <f>Trauma!B27</f>
        <v>11</v>
      </c>
      <c r="C21" s="21" t="str">
        <f>Trauma!C27</f>
        <v>Was the Trauma phone contacted?</v>
      </c>
      <c r="D21" s="39" t="str">
        <f>Trauma!BH27</f>
        <v/>
      </c>
      <c r="E21" s="210"/>
      <c r="F21" s="211"/>
      <c r="G21" s="211"/>
      <c r="H21" s="212"/>
      <c r="I21" s="32"/>
      <c r="J21" s="28"/>
    </row>
    <row r="22" spans="2:10" ht="39.950000000000003" customHeight="1" thickBot="1">
      <c r="B22" s="68">
        <f>Trauma!B28</f>
        <v>12</v>
      </c>
      <c r="C22" s="21" t="str">
        <f>Trauma!C28</f>
        <v>Was the patient discharged home?</v>
      </c>
      <c r="D22" s="39" t="str">
        <f>Trauma!BH28</f>
        <v/>
      </c>
      <c r="E22" s="210"/>
      <c r="F22" s="211"/>
      <c r="G22" s="211"/>
      <c r="H22" s="212"/>
      <c r="I22" s="32"/>
      <c r="J22" s="28"/>
    </row>
    <row r="23" spans="2:10" ht="39.950000000000003" customHeight="1" thickBot="1">
      <c r="B23" s="68">
        <f>Trauma!B29</f>
        <v>13</v>
      </c>
      <c r="C23" s="21" t="str">
        <f>Trauma!C29</f>
        <v>Was the patient transferred?</v>
      </c>
      <c r="D23" s="39" t="str">
        <f>Trauma!BH29</f>
        <v/>
      </c>
      <c r="E23" s="210"/>
      <c r="F23" s="211"/>
      <c r="G23" s="211"/>
      <c r="H23" s="212"/>
      <c r="I23" s="32"/>
      <c r="J23" s="28"/>
    </row>
    <row r="24" spans="2:10" ht="39.950000000000003" customHeight="1" thickBot="1">
      <c r="B24" s="68">
        <f>Trauma!B30</f>
        <v>14</v>
      </c>
      <c r="C24" s="21" t="str">
        <f>Trauma!C30</f>
        <v>If transferred was the transfer appropriate?</v>
      </c>
      <c r="D24" s="39" t="str">
        <f>Trauma!BH30</f>
        <v/>
      </c>
      <c r="E24" s="210"/>
      <c r="F24" s="211"/>
      <c r="G24" s="211"/>
      <c r="H24" s="212"/>
      <c r="I24" s="32"/>
      <c r="J24" s="28"/>
    </row>
    <row r="25" spans="2:10" ht="39.950000000000003" customHeight="1" thickBot="1">
      <c r="B25" s="68">
        <f>Trauma!B31</f>
        <v>15</v>
      </c>
      <c r="C25" s="21" t="str">
        <f>Trauma!C31</f>
        <v>Were alcohol and/or drugs involved in the incident?</v>
      </c>
      <c r="D25" s="39" t="str">
        <f>Trauma!BH31</f>
        <v/>
      </c>
      <c r="E25" s="210"/>
      <c r="F25" s="211"/>
      <c r="G25" s="211"/>
      <c r="H25" s="212"/>
      <c r="I25" s="32"/>
      <c r="J25" s="28"/>
    </row>
    <row r="26" spans="2:10" ht="42.75" customHeight="1" thickBot="1">
      <c r="C26" s="33" t="s">
        <v>18</v>
      </c>
      <c r="D26" s="40" t="e">
        <f>AVERAGE(D11:D20,D23:D24)</f>
        <v>#DIV/0!</v>
      </c>
    </row>
  </sheetData>
  <sheetProtection password="CB4B" sheet="1" objects="1" scenarios="1" selectLockedCells="1"/>
  <protectedRanges>
    <protectedRange sqref="E11:J25" name="Range1"/>
  </protectedRanges>
  <mergeCells count="29">
    <mergeCell ref="E6:F6"/>
    <mergeCell ref="G6:J6"/>
    <mergeCell ref="B2:I2"/>
    <mergeCell ref="E3:J3"/>
    <mergeCell ref="E4:J4"/>
    <mergeCell ref="E5:F5"/>
    <mergeCell ref="G5:J5"/>
    <mergeCell ref="E15:H15"/>
    <mergeCell ref="B7:G7"/>
    <mergeCell ref="B9:B10"/>
    <mergeCell ref="C9:C10"/>
    <mergeCell ref="D9:D10"/>
    <mergeCell ref="E9:H10"/>
    <mergeCell ref="J9:J10"/>
    <mergeCell ref="E11:H11"/>
    <mergeCell ref="E12:H12"/>
    <mergeCell ref="E13:H13"/>
    <mergeCell ref="E14:H14"/>
    <mergeCell ref="I9:I10"/>
    <mergeCell ref="E22:H22"/>
    <mergeCell ref="E23:H23"/>
    <mergeCell ref="E24:H24"/>
    <mergeCell ref="E25:H25"/>
    <mergeCell ref="E16:H16"/>
    <mergeCell ref="E17:H17"/>
    <mergeCell ref="E18:H18"/>
    <mergeCell ref="E19:H19"/>
    <mergeCell ref="E20:H20"/>
    <mergeCell ref="E21:H21"/>
  </mergeCells>
  <conditionalFormatting sqref="D11:D25">
    <cfRule type="expression" dxfId="2" priority="1" stopIfTrue="1">
      <formula>ISERROR(D11)</formula>
    </cfRule>
    <cfRule type="cellIs" dxfId="1" priority="2" stopIfTrue="1" operator="lessThan">
      <formula>0.8</formula>
    </cfRule>
  </conditionalFormatting>
  <printOptions horizontalCentered="1" verticalCentered="1"/>
  <pageMargins left="0.19685039370078741" right="0.19685039370078741" top="0.23622047244094491" bottom="0.31496062992125984" header="0.19685039370078741" footer="0.19685039370078741"/>
  <pageSetup paperSize="9" scale="47"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rgb="FFFF0000"/>
    <pageSetUpPr fitToPage="1"/>
  </sheetPr>
  <dimension ref="D1:S3"/>
  <sheetViews>
    <sheetView showGridLines="0" showRowColHeaders="0" showZeros="0" topLeftCell="B1" zoomScaleNormal="100" workbookViewId="0">
      <selection activeCell="W49" sqref="W49"/>
    </sheetView>
  </sheetViews>
  <sheetFormatPr defaultRowHeight="12.75"/>
  <sheetData>
    <row r="1" spans="4:19" ht="12.75" customHeight="1">
      <c r="D1" s="225">
        <f>Trauma!B2</f>
        <v>0</v>
      </c>
      <c r="E1" s="225"/>
      <c r="F1" s="225"/>
      <c r="G1" s="225"/>
      <c r="H1" s="225"/>
      <c r="I1" s="225"/>
      <c r="J1" s="225"/>
      <c r="K1" s="225"/>
      <c r="L1" s="225"/>
      <c r="M1" s="225"/>
      <c r="N1" s="225"/>
      <c r="O1" s="225"/>
      <c r="P1" s="225"/>
      <c r="Q1" s="225"/>
      <c r="R1" s="225"/>
      <c r="S1" s="225"/>
    </row>
    <row r="2" spans="4:19" ht="12.75" customHeight="1">
      <c r="D2" s="225"/>
      <c r="E2" s="225"/>
      <c r="F2" s="225"/>
      <c r="G2" s="225"/>
      <c r="H2" s="225"/>
      <c r="I2" s="225"/>
      <c r="J2" s="225"/>
      <c r="K2" s="225"/>
      <c r="L2" s="225"/>
      <c r="M2" s="225"/>
      <c r="N2" s="225"/>
      <c r="O2" s="225"/>
      <c r="P2" s="225"/>
      <c r="Q2" s="225"/>
      <c r="R2" s="225"/>
      <c r="S2" s="225"/>
    </row>
    <row r="3" spans="4:19" ht="12.75" customHeight="1">
      <c r="D3" s="225"/>
      <c r="E3" s="225"/>
      <c r="F3" s="225"/>
      <c r="G3" s="225"/>
      <c r="H3" s="225"/>
      <c r="I3" s="225"/>
      <c r="J3" s="225"/>
      <c r="K3" s="225"/>
      <c r="L3" s="225"/>
      <c r="M3" s="225"/>
      <c r="N3" s="225"/>
      <c r="O3" s="225"/>
      <c r="P3" s="225"/>
      <c r="Q3" s="225"/>
      <c r="R3" s="225"/>
      <c r="S3" s="225"/>
    </row>
  </sheetData>
  <sheetProtection password="CB4B" sheet="1" objects="1" scenarios="1"/>
  <mergeCells count="1">
    <mergeCell ref="D1:S3"/>
  </mergeCells>
  <printOptions horizontalCentered="1" verticalCentered="1"/>
  <pageMargins left="0.74803149606299213" right="0.74803149606299213" top="0.98425196850393704" bottom="0.98425196850393704" header="0.51181102362204722" footer="0.51181102362204722"/>
  <pageSetup paperSize="9" scale="69" orientation="landscape"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2">
    <tabColor indexed="46"/>
    <pageSetUpPr autoPageBreaks="0" fitToPage="1"/>
  </sheetPr>
  <dimension ref="B1:K37"/>
  <sheetViews>
    <sheetView showGridLines="0" showRowColHeaders="0" zoomScale="60" zoomScaleNormal="60" zoomScaleSheetLayoutView="70" workbookViewId="0">
      <selection activeCell="P8" sqref="P8"/>
    </sheetView>
  </sheetViews>
  <sheetFormatPr defaultRowHeight="12.75"/>
  <cols>
    <col min="1" max="1" width="8.85546875" customWidth="1"/>
    <col min="2" max="2" width="6.7109375" customWidth="1"/>
    <col min="3" max="3" width="40.5703125" customWidth="1"/>
    <col min="4" max="4" width="10.5703125" customWidth="1"/>
    <col min="5" max="5" width="17.140625" customWidth="1"/>
    <col min="6" max="6" width="8" customWidth="1"/>
    <col min="7" max="7" width="19.42578125" customWidth="1"/>
    <col min="8" max="8" width="19.7109375" bestFit="1" customWidth="1"/>
    <col min="9" max="9" width="44.28515625" customWidth="1"/>
    <col min="10" max="10" width="23.7109375" customWidth="1"/>
  </cols>
  <sheetData>
    <row r="1" spans="2:11" ht="13.5" thickBot="1"/>
    <row r="2" spans="2:11" ht="35.25" customHeight="1">
      <c r="B2" s="277">
        <f>'Triage Audit'!B2:U2</f>
        <v>0</v>
      </c>
      <c r="C2" s="278"/>
      <c r="D2" s="278"/>
      <c r="E2" s="278"/>
      <c r="F2" s="278"/>
      <c r="G2" s="278"/>
      <c r="H2" s="278"/>
      <c r="I2" s="278"/>
      <c r="J2" s="278"/>
      <c r="K2" s="279"/>
    </row>
    <row r="3" spans="2:11" ht="31.5" customHeight="1">
      <c r="B3" s="283"/>
      <c r="C3" s="284"/>
      <c r="D3" s="284"/>
      <c r="E3" s="284"/>
      <c r="F3" s="284"/>
      <c r="G3" s="284"/>
      <c r="H3" s="284"/>
      <c r="I3" s="284"/>
      <c r="J3" s="284"/>
      <c r="K3" s="285"/>
    </row>
    <row r="4" spans="2:11" ht="22.5" customHeight="1">
      <c r="B4" s="280" t="s">
        <v>41</v>
      </c>
      <c r="C4" s="281"/>
      <c r="D4" s="281"/>
      <c r="E4" s="281"/>
      <c r="F4" s="281"/>
      <c r="G4" s="281"/>
      <c r="H4" s="281"/>
      <c r="I4" s="281"/>
      <c r="J4" s="281"/>
      <c r="K4" s="282"/>
    </row>
    <row r="5" spans="2:11" ht="22.5" customHeight="1">
      <c r="B5" s="280" t="s">
        <v>40</v>
      </c>
      <c r="C5" s="281"/>
      <c r="D5" s="281"/>
      <c r="E5" s="281"/>
      <c r="F5" s="281"/>
      <c r="G5" s="281"/>
      <c r="H5" s="281"/>
      <c r="I5" s="281"/>
      <c r="J5" s="281"/>
      <c r="K5" s="282"/>
    </row>
    <row r="6" spans="2:11" ht="27" customHeight="1" thickBot="1">
      <c r="B6" s="70"/>
      <c r="C6" s="71"/>
      <c r="D6" s="276" t="s">
        <v>17</v>
      </c>
      <c r="E6" s="276"/>
      <c r="F6" s="276"/>
      <c r="G6" s="276"/>
      <c r="H6" s="72">
        <f>'Triage Audit'!F9</f>
        <v>0</v>
      </c>
      <c r="I6" s="72"/>
      <c r="J6" s="72"/>
      <c r="K6" s="73"/>
    </row>
    <row r="7" spans="2:11" ht="60" customHeight="1"/>
    <row r="8" spans="2:11" s="69" customFormat="1" ht="60" customHeight="1" thickBot="1"/>
    <row r="9" spans="2:11" s="69" customFormat="1" ht="60" customHeight="1" thickBot="1">
      <c r="B9" s="84" t="s">
        <v>13</v>
      </c>
      <c r="C9" s="84" t="s">
        <v>4</v>
      </c>
      <c r="D9" s="84" t="s">
        <v>5</v>
      </c>
    </row>
    <row r="10" spans="2:11" s="69" customFormat="1" ht="60" customHeight="1" thickBot="1">
      <c r="B10" s="20">
        <v>1</v>
      </c>
      <c r="C10" s="85" t="str">
        <f>'Triage Audit'!B3</f>
        <v>ED Triage</v>
      </c>
      <c r="D10" s="86" t="e">
        <f>'Triage Action Plan'!D25</f>
        <v>#DIV/0!</v>
      </c>
    </row>
    <row r="11" spans="2:11" s="69" customFormat="1" ht="60" customHeight="1" thickBot="1">
      <c r="B11" s="20">
        <v>2</v>
      </c>
      <c r="C11" s="87" t="s">
        <v>38</v>
      </c>
      <c r="D11" s="86" t="e">
        <f>'Treatment Action Plan'!D23</f>
        <v>#DIV/0!</v>
      </c>
    </row>
    <row r="12" spans="2:11" s="69" customFormat="1" ht="60" customHeight="1" thickBot="1">
      <c r="B12" s="20">
        <v>3</v>
      </c>
      <c r="C12" s="87" t="s">
        <v>39</v>
      </c>
      <c r="D12" s="86">
        <f>'Discharge Action Plan'!D23</f>
        <v>0</v>
      </c>
    </row>
    <row r="13" spans="2:11" s="69" customFormat="1" ht="60" customHeight="1" thickBot="1">
      <c r="B13" s="20">
        <v>4</v>
      </c>
      <c r="C13" s="87" t="s">
        <v>56</v>
      </c>
      <c r="D13" s="86" t="e">
        <f>'Policy Action Plan'!D17</f>
        <v>#DIV/0!</v>
      </c>
    </row>
    <row r="14" spans="2:11" s="69" customFormat="1" ht="60" customHeight="1" thickBot="1">
      <c r="B14" s="20">
        <v>5</v>
      </c>
      <c r="C14" s="87" t="str">
        <f>Trauma!B3</f>
        <v>Trauma</v>
      </c>
      <c r="D14" s="86" t="e">
        <f>'Trauma Action Plan'!D26</f>
        <v>#DIV/0!</v>
      </c>
    </row>
    <row r="15" spans="2:11" s="69" customFormat="1" ht="50.1" customHeight="1" thickBot="1">
      <c r="C15" s="33" t="s">
        <v>49</v>
      </c>
      <c r="D15" s="88" t="e">
        <f>AVERAGE(D10:D12)</f>
        <v>#DIV/0!</v>
      </c>
    </row>
    <row r="16" spans="2:11" s="69" customFormat="1" ht="50.1" customHeight="1">
      <c r="B16"/>
      <c r="C16"/>
      <c r="D16"/>
    </row>
    <row r="17" spans="2:10" s="69" customFormat="1" ht="50.1" customHeight="1">
      <c r="B17"/>
      <c r="C17"/>
      <c r="D17"/>
      <c r="E17"/>
      <c r="F17"/>
      <c r="G17"/>
      <c r="H17"/>
      <c r="I17"/>
      <c r="J17"/>
    </row>
    <row r="18" spans="2:10" s="69" customFormat="1" ht="50.1" customHeight="1">
      <c r="B18"/>
      <c r="C18"/>
      <c r="D18"/>
      <c r="E18"/>
      <c r="F18"/>
      <c r="G18"/>
      <c r="H18"/>
      <c r="I18"/>
      <c r="J18"/>
    </row>
    <row r="19" spans="2:10" ht="50.1" customHeight="1"/>
    <row r="20" spans="2:10" ht="50.1" customHeight="1"/>
    <row r="21" spans="2:10" ht="50.1" customHeight="1"/>
    <row r="22" spans="2:10" ht="50.1" customHeight="1"/>
    <row r="23" spans="2:10" ht="50.1" customHeight="1"/>
    <row r="24" spans="2:10" ht="50.1" customHeight="1"/>
    <row r="25" spans="2:10" ht="50.1" customHeight="1"/>
    <row r="26" spans="2:10" ht="50.1" customHeight="1"/>
    <row r="27" spans="2:10" ht="50.1" customHeight="1"/>
    <row r="28" spans="2:10" ht="50.1" customHeight="1"/>
    <row r="29" spans="2:10" ht="50.1" customHeight="1"/>
    <row r="30" spans="2:10" ht="50.1" customHeight="1"/>
    <row r="31" spans="2:10" ht="39.950000000000003" customHeight="1"/>
    <row r="32" spans="2:10" ht="24" customHeight="1"/>
    <row r="33" ht="24" customHeight="1"/>
    <row r="34" ht="24" customHeight="1"/>
    <row r="35" ht="24" customHeight="1"/>
    <row r="36" ht="37.5" customHeight="1"/>
    <row r="37" ht="24" customHeight="1"/>
  </sheetData>
  <sheetProtection password="CB4B" sheet="1" objects="1" scenarios="1" selectLockedCells="1"/>
  <mergeCells count="5">
    <mergeCell ref="D6:G6"/>
    <mergeCell ref="B2:K2"/>
    <mergeCell ref="B4:K4"/>
    <mergeCell ref="B3:K3"/>
    <mergeCell ref="B5:K5"/>
  </mergeCells>
  <phoneticPr fontId="7" type="noConversion"/>
  <conditionalFormatting sqref="D10:D14">
    <cfRule type="cellIs" dxfId="0" priority="1" stopIfTrue="1" operator="lessThan">
      <formula>1</formula>
    </cfRule>
  </conditionalFormatting>
  <printOptions horizontalCentered="1" verticalCentered="1"/>
  <pageMargins left="0.19685039370078741" right="0.19685039370078741" top="0.31496062992125984" bottom="0.27559055118110237" header="0.19685039370078741" footer="0.19685039370078741"/>
  <pageSetup paperSize="9" scale="65" orientation="landscape" r:id="rId1"/>
  <headerFooter alignWithMargins="0"/>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002060"/>
  </sheetPr>
  <dimension ref="A1:R59"/>
  <sheetViews>
    <sheetView showGridLines="0" showRowColHeaders="0" zoomScaleNormal="100" workbookViewId="0">
      <selection activeCell="A12" sqref="A12:R13"/>
    </sheetView>
  </sheetViews>
  <sheetFormatPr defaultRowHeight="12.75"/>
  <cols>
    <col min="18" max="18" width="9.140625" style="45"/>
  </cols>
  <sheetData>
    <row r="1" spans="1:18" ht="13.5" thickBot="1">
      <c r="A1" s="292"/>
      <c r="B1" s="293"/>
      <c r="C1" s="293"/>
      <c r="D1" s="293"/>
      <c r="E1" s="293"/>
      <c r="F1" s="293"/>
      <c r="G1" s="293"/>
      <c r="H1" s="293"/>
      <c r="I1" s="293"/>
      <c r="J1" s="293"/>
      <c r="K1" s="293"/>
      <c r="L1" s="293"/>
      <c r="M1" s="293"/>
      <c r="N1" s="293"/>
      <c r="O1" s="293"/>
      <c r="P1" s="293"/>
      <c r="Q1" s="293"/>
      <c r="R1" s="294"/>
    </row>
    <row r="2" spans="1:18" s="41" customFormat="1" ht="10.5" customHeight="1">
      <c r="A2" s="286" t="s">
        <v>22</v>
      </c>
      <c r="B2" s="287"/>
      <c r="C2" s="287"/>
      <c r="D2" s="287"/>
      <c r="E2" s="287"/>
      <c r="F2" s="287"/>
      <c r="G2" s="287"/>
      <c r="H2" s="287"/>
      <c r="I2" s="287"/>
      <c r="J2" s="287"/>
      <c r="K2" s="287"/>
      <c r="L2" s="287"/>
      <c r="M2" s="287"/>
      <c r="N2" s="287"/>
      <c r="O2" s="287"/>
      <c r="P2" s="287"/>
      <c r="Q2" s="287"/>
      <c r="R2" s="288"/>
    </row>
    <row r="3" spans="1:18" ht="13.5" thickBot="1">
      <c r="A3" s="289"/>
      <c r="B3" s="290"/>
      <c r="C3" s="290"/>
      <c r="D3" s="290"/>
      <c r="E3" s="290"/>
      <c r="F3" s="290"/>
      <c r="G3" s="290"/>
      <c r="H3" s="290"/>
      <c r="I3" s="290"/>
      <c r="J3" s="290"/>
      <c r="K3" s="290"/>
      <c r="L3" s="290"/>
      <c r="M3" s="290"/>
      <c r="N3" s="290"/>
      <c r="O3" s="290"/>
      <c r="P3" s="290"/>
      <c r="Q3" s="290"/>
      <c r="R3" s="291"/>
    </row>
    <row r="4" spans="1:18" ht="13.5" thickBot="1">
      <c r="A4" s="295"/>
      <c r="B4" s="296"/>
      <c r="C4" s="296"/>
      <c r="D4" s="296"/>
      <c r="E4" s="296"/>
      <c r="F4" s="296"/>
      <c r="G4" s="296"/>
      <c r="H4" s="296"/>
      <c r="I4" s="296"/>
      <c r="J4" s="296"/>
      <c r="K4" s="296"/>
      <c r="L4" s="296"/>
      <c r="M4" s="296"/>
      <c r="N4" s="296"/>
      <c r="O4" s="296"/>
      <c r="P4" s="296"/>
      <c r="Q4" s="296"/>
      <c r="R4" s="297"/>
    </row>
    <row r="5" spans="1:18" ht="15.75" customHeight="1">
      <c r="A5" s="298" t="s">
        <v>23</v>
      </c>
      <c r="B5" s="299"/>
      <c r="C5" s="299"/>
      <c r="D5" s="299"/>
      <c r="E5" s="299"/>
      <c r="F5" s="299"/>
      <c r="G5" s="299"/>
      <c r="H5" s="299"/>
      <c r="I5" s="299"/>
      <c r="J5" s="299"/>
      <c r="K5" s="299"/>
      <c r="L5" s="299"/>
      <c r="M5" s="299"/>
      <c r="N5" s="299"/>
      <c r="O5" s="299"/>
      <c r="P5" s="299"/>
      <c r="Q5" s="299"/>
      <c r="R5" s="300"/>
    </row>
    <row r="6" spans="1:18">
      <c r="A6" s="304"/>
      <c r="B6" s="304"/>
      <c r="C6" s="304"/>
      <c r="D6" s="304"/>
      <c r="E6" s="304"/>
      <c r="F6" s="304"/>
      <c r="G6" s="304"/>
      <c r="H6" s="304"/>
      <c r="I6" s="304"/>
      <c r="J6" s="304"/>
      <c r="K6" s="304"/>
      <c r="L6" s="304"/>
      <c r="M6" s="304"/>
      <c r="N6" s="304"/>
      <c r="O6" s="304"/>
      <c r="P6" s="304"/>
      <c r="Q6" s="304"/>
      <c r="R6" s="304"/>
    </row>
    <row r="7" spans="1:18">
      <c r="A7" s="304"/>
      <c r="B7" s="304"/>
      <c r="C7" s="304"/>
      <c r="D7" s="304"/>
      <c r="E7" s="304"/>
      <c r="F7" s="304"/>
      <c r="G7" s="304"/>
      <c r="H7" s="304"/>
      <c r="I7" s="304"/>
      <c r="J7" s="304"/>
      <c r="K7" s="304"/>
      <c r="L7" s="304"/>
      <c r="M7" s="304"/>
      <c r="N7" s="304"/>
      <c r="O7" s="304"/>
      <c r="P7" s="304"/>
      <c r="Q7" s="304"/>
      <c r="R7" s="304"/>
    </row>
    <row r="8" spans="1:18">
      <c r="A8" s="304"/>
      <c r="B8" s="304"/>
      <c r="C8" s="304"/>
      <c r="D8" s="304"/>
      <c r="E8" s="304"/>
      <c r="F8" s="304"/>
      <c r="G8" s="304"/>
      <c r="H8" s="304"/>
      <c r="I8" s="304"/>
      <c r="J8" s="304"/>
      <c r="K8" s="304"/>
      <c r="L8" s="304"/>
      <c r="M8" s="304"/>
      <c r="N8" s="304"/>
      <c r="O8" s="304"/>
      <c r="P8" s="304"/>
      <c r="Q8" s="304"/>
      <c r="R8" s="304"/>
    </row>
    <row r="9" spans="1:18">
      <c r="A9" s="304"/>
      <c r="B9" s="304"/>
      <c r="C9" s="304"/>
      <c r="D9" s="304"/>
      <c r="E9" s="304"/>
      <c r="F9" s="304"/>
      <c r="G9" s="304"/>
      <c r="H9" s="304"/>
      <c r="I9" s="304"/>
      <c r="J9" s="304"/>
      <c r="K9" s="304"/>
      <c r="L9" s="304"/>
      <c r="M9" s="304"/>
      <c r="N9" s="304"/>
      <c r="O9" s="304"/>
      <c r="P9" s="304"/>
      <c r="Q9" s="304"/>
      <c r="R9" s="304"/>
    </row>
    <row r="10" spans="1:18">
      <c r="A10" s="304"/>
      <c r="B10" s="304"/>
      <c r="C10" s="304"/>
      <c r="D10" s="304"/>
      <c r="E10" s="304"/>
      <c r="F10" s="304"/>
      <c r="G10" s="304"/>
      <c r="H10" s="304"/>
      <c r="I10" s="304"/>
      <c r="J10" s="304"/>
      <c r="K10" s="304"/>
      <c r="L10" s="304"/>
      <c r="M10" s="304"/>
      <c r="N10" s="304"/>
      <c r="O10" s="304"/>
      <c r="P10" s="304"/>
      <c r="Q10" s="304"/>
      <c r="R10" s="304"/>
    </row>
    <row r="11" spans="1:18">
      <c r="A11" s="304"/>
      <c r="B11" s="304"/>
      <c r="C11" s="304"/>
      <c r="D11" s="304"/>
      <c r="E11" s="304"/>
      <c r="F11" s="304"/>
      <c r="G11" s="304"/>
      <c r="H11" s="304"/>
      <c r="I11" s="304"/>
      <c r="J11" s="304"/>
      <c r="K11" s="304"/>
      <c r="L11" s="304"/>
      <c r="M11" s="304"/>
      <c r="N11" s="304"/>
      <c r="O11" s="304"/>
      <c r="P11" s="304"/>
      <c r="Q11" s="304"/>
      <c r="R11" s="304"/>
    </row>
    <row r="12" spans="1:18">
      <c r="A12" s="304"/>
      <c r="B12" s="304"/>
      <c r="C12" s="304"/>
      <c r="D12" s="304"/>
      <c r="E12" s="304"/>
      <c r="F12" s="304"/>
      <c r="G12" s="304"/>
      <c r="H12" s="304"/>
      <c r="I12" s="304"/>
      <c r="J12" s="304"/>
      <c r="K12" s="304"/>
      <c r="L12" s="304"/>
      <c r="M12" s="304"/>
      <c r="N12" s="304"/>
      <c r="O12" s="304"/>
      <c r="P12" s="304"/>
      <c r="Q12" s="304"/>
      <c r="R12" s="304"/>
    </row>
    <row r="13" spans="1:18">
      <c r="A13" s="304"/>
      <c r="B13" s="304"/>
      <c r="C13" s="304"/>
      <c r="D13" s="304"/>
      <c r="E13" s="304"/>
      <c r="F13" s="304"/>
      <c r="G13" s="304"/>
      <c r="H13" s="304"/>
      <c r="I13" s="304"/>
      <c r="J13" s="304"/>
      <c r="K13" s="304"/>
      <c r="L13" s="304"/>
      <c r="M13" s="304"/>
      <c r="N13" s="304"/>
      <c r="O13" s="304"/>
      <c r="P13" s="304"/>
      <c r="Q13" s="304"/>
      <c r="R13" s="304"/>
    </row>
    <row r="14" spans="1:18">
      <c r="A14" s="304"/>
      <c r="B14" s="304"/>
      <c r="C14" s="304"/>
      <c r="D14" s="304"/>
      <c r="E14" s="304"/>
      <c r="F14" s="304"/>
      <c r="G14" s="304"/>
      <c r="H14" s="304"/>
      <c r="I14" s="304"/>
      <c r="J14" s="304"/>
      <c r="K14" s="304"/>
      <c r="L14" s="304"/>
      <c r="M14" s="304"/>
      <c r="N14" s="304"/>
      <c r="O14" s="304"/>
      <c r="P14" s="304"/>
      <c r="Q14" s="304"/>
      <c r="R14" s="304"/>
    </row>
    <row r="15" spans="1:18" ht="13.5" thickBot="1">
      <c r="A15" s="304"/>
      <c r="B15" s="304"/>
      <c r="C15" s="304"/>
      <c r="D15" s="304"/>
      <c r="E15" s="304"/>
      <c r="F15" s="304"/>
      <c r="G15" s="304"/>
      <c r="H15" s="304"/>
      <c r="I15" s="304"/>
      <c r="J15" s="304"/>
      <c r="K15" s="304"/>
      <c r="L15" s="304"/>
      <c r="M15" s="304"/>
      <c r="N15" s="304"/>
      <c r="O15" s="304"/>
      <c r="P15" s="304"/>
      <c r="Q15" s="304"/>
      <c r="R15" s="304"/>
    </row>
    <row r="16" spans="1:18" ht="15.95" customHeight="1">
      <c r="A16" s="301" t="s">
        <v>24</v>
      </c>
      <c r="B16" s="302"/>
      <c r="C16" s="302"/>
      <c r="D16" s="302"/>
      <c r="E16" s="302"/>
      <c r="F16" s="302"/>
      <c r="G16" s="302"/>
      <c r="H16" s="302"/>
      <c r="I16" s="302"/>
      <c r="J16" s="302"/>
      <c r="K16" s="302"/>
      <c r="L16" s="302"/>
      <c r="M16" s="302"/>
      <c r="N16" s="302"/>
      <c r="O16" s="302"/>
      <c r="P16" s="302"/>
      <c r="Q16" s="302"/>
      <c r="R16" s="303"/>
    </row>
    <row r="17" spans="1:18">
      <c r="A17" s="304"/>
      <c r="B17" s="304"/>
      <c r="C17" s="304"/>
      <c r="D17" s="304"/>
      <c r="E17" s="304"/>
      <c r="F17" s="304"/>
      <c r="G17" s="304"/>
      <c r="H17" s="304"/>
      <c r="I17" s="304"/>
      <c r="J17" s="304"/>
      <c r="K17" s="304"/>
      <c r="L17" s="304"/>
      <c r="M17" s="304"/>
      <c r="N17" s="304"/>
      <c r="O17" s="304"/>
      <c r="P17" s="304"/>
      <c r="Q17" s="304"/>
      <c r="R17" s="304"/>
    </row>
    <row r="18" spans="1:18">
      <c r="A18" s="304"/>
      <c r="B18" s="304"/>
      <c r="C18" s="304"/>
      <c r="D18" s="304"/>
      <c r="E18" s="304"/>
      <c r="F18" s="304"/>
      <c r="G18" s="304"/>
      <c r="H18" s="304"/>
      <c r="I18" s="304"/>
      <c r="J18" s="304"/>
      <c r="K18" s="304"/>
      <c r="L18" s="304"/>
      <c r="M18" s="304"/>
      <c r="N18" s="304"/>
      <c r="O18" s="304"/>
      <c r="P18" s="304"/>
      <c r="Q18" s="304"/>
      <c r="R18" s="304"/>
    </row>
    <row r="19" spans="1:18">
      <c r="A19" s="304"/>
      <c r="B19" s="304"/>
      <c r="C19" s="304"/>
      <c r="D19" s="304"/>
      <c r="E19" s="304"/>
      <c r="F19" s="304"/>
      <c r="G19" s="304"/>
      <c r="H19" s="304"/>
      <c r="I19" s="304"/>
      <c r="J19" s="304"/>
      <c r="K19" s="304"/>
      <c r="L19" s="304"/>
      <c r="M19" s="304"/>
      <c r="N19" s="304"/>
      <c r="O19" s="304"/>
      <c r="P19" s="304"/>
      <c r="Q19" s="304"/>
      <c r="R19" s="304"/>
    </row>
    <row r="20" spans="1:18">
      <c r="A20" s="304"/>
      <c r="B20" s="304"/>
      <c r="C20" s="304"/>
      <c r="D20" s="304"/>
      <c r="E20" s="304"/>
      <c r="F20" s="304"/>
      <c r="G20" s="304"/>
      <c r="H20" s="304"/>
      <c r="I20" s="304"/>
      <c r="J20" s="304"/>
      <c r="K20" s="304"/>
      <c r="L20" s="304"/>
      <c r="M20" s="304"/>
      <c r="N20" s="304"/>
      <c r="O20" s="304"/>
      <c r="P20" s="304"/>
      <c r="Q20" s="304"/>
      <c r="R20" s="304"/>
    </row>
    <row r="21" spans="1:18">
      <c r="A21" s="304"/>
      <c r="B21" s="304"/>
      <c r="C21" s="304"/>
      <c r="D21" s="304"/>
      <c r="E21" s="304"/>
      <c r="F21" s="304"/>
      <c r="G21" s="304"/>
      <c r="H21" s="304"/>
      <c r="I21" s="304"/>
      <c r="J21" s="304"/>
      <c r="K21" s="304"/>
      <c r="L21" s="304"/>
      <c r="M21" s="304"/>
      <c r="N21" s="304"/>
      <c r="O21" s="304"/>
      <c r="P21" s="304"/>
      <c r="Q21" s="304"/>
      <c r="R21" s="304"/>
    </row>
    <row r="22" spans="1:18">
      <c r="A22" s="304"/>
      <c r="B22" s="304"/>
      <c r="C22" s="304"/>
      <c r="D22" s="304"/>
      <c r="E22" s="304"/>
      <c r="F22" s="304"/>
      <c r="G22" s="304"/>
      <c r="H22" s="304"/>
      <c r="I22" s="304"/>
      <c r="J22" s="304"/>
      <c r="K22" s="304"/>
      <c r="L22" s="304"/>
      <c r="M22" s="304"/>
      <c r="N22" s="304"/>
      <c r="O22" s="304"/>
      <c r="P22" s="304"/>
      <c r="Q22" s="304"/>
      <c r="R22" s="304"/>
    </row>
    <row r="23" spans="1:18">
      <c r="A23" s="304"/>
      <c r="B23" s="304"/>
      <c r="C23" s="304"/>
      <c r="D23" s="304"/>
      <c r="E23" s="304"/>
      <c r="F23" s="304"/>
      <c r="G23" s="304"/>
      <c r="H23" s="304"/>
      <c r="I23" s="304"/>
      <c r="J23" s="304"/>
      <c r="K23" s="304"/>
      <c r="L23" s="304"/>
      <c r="M23" s="304"/>
      <c r="N23" s="304"/>
      <c r="O23" s="304"/>
      <c r="P23" s="304"/>
      <c r="Q23" s="304"/>
      <c r="R23" s="304"/>
    </row>
    <row r="24" spans="1:18">
      <c r="A24" s="304"/>
      <c r="B24" s="304"/>
      <c r="C24" s="304"/>
      <c r="D24" s="304"/>
      <c r="E24" s="304"/>
      <c r="F24" s="304"/>
      <c r="G24" s="304"/>
      <c r="H24" s="304"/>
      <c r="I24" s="304"/>
      <c r="J24" s="304"/>
      <c r="K24" s="304"/>
      <c r="L24" s="304"/>
      <c r="M24" s="304"/>
      <c r="N24" s="304"/>
      <c r="O24" s="304"/>
      <c r="P24" s="304"/>
      <c r="Q24" s="304"/>
      <c r="R24" s="304"/>
    </row>
    <row r="25" spans="1:18">
      <c r="A25" s="304"/>
      <c r="B25" s="304"/>
      <c r="C25" s="304"/>
      <c r="D25" s="304"/>
      <c r="E25" s="304"/>
      <c r="F25" s="304"/>
      <c r="G25" s="304"/>
      <c r="H25" s="304"/>
      <c r="I25" s="304"/>
      <c r="J25" s="304"/>
      <c r="K25" s="304"/>
      <c r="L25" s="304"/>
      <c r="M25" s="304"/>
      <c r="N25" s="304"/>
      <c r="O25" s="304"/>
      <c r="P25" s="304"/>
      <c r="Q25" s="304"/>
      <c r="R25" s="304"/>
    </row>
    <row r="26" spans="1:18">
      <c r="A26" s="304"/>
      <c r="B26" s="304"/>
      <c r="C26" s="304"/>
      <c r="D26" s="304"/>
      <c r="E26" s="304"/>
      <c r="F26" s="304"/>
      <c r="G26" s="304"/>
      <c r="H26" s="304"/>
      <c r="I26" s="304"/>
      <c r="J26" s="304"/>
      <c r="K26" s="304"/>
      <c r="L26" s="304"/>
      <c r="M26" s="304"/>
      <c r="N26" s="304"/>
      <c r="O26" s="304"/>
      <c r="P26" s="304"/>
      <c r="Q26" s="304"/>
      <c r="R26" s="304"/>
    </row>
    <row r="27" spans="1:18" ht="15.95" customHeight="1">
      <c r="A27" s="42" t="s">
        <v>26</v>
      </c>
      <c r="B27" s="43"/>
      <c r="C27" s="43"/>
      <c r="D27" s="43"/>
      <c r="E27" s="43"/>
      <c r="F27" s="43"/>
      <c r="G27" s="43"/>
      <c r="H27" s="43"/>
      <c r="I27" s="43"/>
      <c r="J27" s="43"/>
      <c r="K27" s="43"/>
      <c r="L27" s="43"/>
      <c r="M27" s="43"/>
      <c r="N27" s="43"/>
      <c r="O27" s="43"/>
      <c r="P27" s="43"/>
      <c r="Q27" s="59"/>
      <c r="R27" s="60"/>
    </row>
    <row r="28" spans="1:18">
      <c r="A28" s="304"/>
      <c r="B28" s="304"/>
      <c r="C28" s="304"/>
      <c r="D28" s="304"/>
      <c r="E28" s="304"/>
      <c r="F28" s="304"/>
      <c r="G28" s="304"/>
      <c r="H28" s="304"/>
      <c r="I28" s="304"/>
      <c r="J28" s="304"/>
      <c r="K28" s="304"/>
      <c r="L28" s="304"/>
      <c r="M28" s="304"/>
      <c r="N28" s="304"/>
      <c r="O28" s="304"/>
      <c r="P28" s="304"/>
      <c r="Q28" s="304"/>
      <c r="R28" s="304"/>
    </row>
    <row r="29" spans="1:18">
      <c r="A29" s="304"/>
      <c r="B29" s="304"/>
      <c r="C29" s="304"/>
      <c r="D29" s="304"/>
      <c r="E29" s="304"/>
      <c r="F29" s="304"/>
      <c r="G29" s="304"/>
      <c r="H29" s="304"/>
      <c r="I29" s="304"/>
      <c r="J29" s="304"/>
      <c r="K29" s="304"/>
      <c r="L29" s="304"/>
      <c r="M29" s="304"/>
      <c r="N29" s="304"/>
      <c r="O29" s="304"/>
      <c r="P29" s="304"/>
      <c r="Q29" s="304"/>
      <c r="R29" s="304"/>
    </row>
    <row r="30" spans="1:18">
      <c r="A30" s="304"/>
      <c r="B30" s="304"/>
      <c r="C30" s="304"/>
      <c r="D30" s="304"/>
      <c r="E30" s="304"/>
      <c r="F30" s="304"/>
      <c r="G30" s="304"/>
      <c r="H30" s="304"/>
      <c r="I30" s="304"/>
      <c r="J30" s="304"/>
      <c r="K30" s="304"/>
      <c r="L30" s="304"/>
      <c r="M30" s="304"/>
      <c r="N30" s="304"/>
      <c r="O30" s="304"/>
      <c r="P30" s="304"/>
      <c r="Q30" s="304"/>
      <c r="R30" s="304"/>
    </row>
    <row r="31" spans="1:18">
      <c r="A31" s="304"/>
      <c r="B31" s="304"/>
      <c r="C31" s="304"/>
      <c r="D31" s="304"/>
      <c r="E31" s="304"/>
      <c r="F31" s="304"/>
      <c r="G31" s="304"/>
      <c r="H31" s="304"/>
      <c r="I31" s="304"/>
      <c r="J31" s="304"/>
      <c r="K31" s="304"/>
      <c r="L31" s="304"/>
      <c r="M31" s="304"/>
      <c r="N31" s="304"/>
      <c r="O31" s="304"/>
      <c r="P31" s="304"/>
      <c r="Q31" s="304"/>
      <c r="R31" s="304"/>
    </row>
    <row r="32" spans="1:18">
      <c r="A32" s="304"/>
      <c r="B32" s="304"/>
      <c r="C32" s="304"/>
      <c r="D32" s="304"/>
      <c r="E32" s="304"/>
      <c r="F32" s="304"/>
      <c r="G32" s="304"/>
      <c r="H32" s="304"/>
      <c r="I32" s="304"/>
      <c r="J32" s="304"/>
      <c r="K32" s="304"/>
      <c r="L32" s="304"/>
      <c r="M32" s="304"/>
      <c r="N32" s="304"/>
      <c r="O32" s="304"/>
      <c r="P32" s="304"/>
      <c r="Q32" s="304"/>
      <c r="R32" s="304"/>
    </row>
    <row r="33" spans="1:18">
      <c r="A33" s="304"/>
      <c r="B33" s="304"/>
      <c r="C33" s="304"/>
      <c r="D33" s="304"/>
      <c r="E33" s="304"/>
      <c r="F33" s="304"/>
      <c r="G33" s="304"/>
      <c r="H33" s="304"/>
      <c r="I33" s="304"/>
      <c r="J33" s="304"/>
      <c r="K33" s="304"/>
      <c r="L33" s="304"/>
      <c r="M33" s="304"/>
      <c r="N33" s="304"/>
      <c r="O33" s="304"/>
      <c r="P33" s="304"/>
      <c r="Q33" s="304"/>
      <c r="R33" s="304"/>
    </row>
    <row r="34" spans="1:18">
      <c r="A34" s="304"/>
      <c r="B34" s="304"/>
      <c r="C34" s="304"/>
      <c r="D34" s="304"/>
      <c r="E34" s="304"/>
      <c r="F34" s="304"/>
      <c r="G34" s="304"/>
      <c r="H34" s="304"/>
      <c r="I34" s="304"/>
      <c r="J34" s="304"/>
      <c r="K34" s="304"/>
      <c r="L34" s="304"/>
      <c r="M34" s="304"/>
      <c r="N34" s="304"/>
      <c r="O34" s="304"/>
      <c r="P34" s="304"/>
      <c r="Q34" s="304"/>
      <c r="R34" s="304"/>
    </row>
    <row r="35" spans="1:18">
      <c r="A35" s="304"/>
      <c r="B35" s="304"/>
      <c r="C35" s="304"/>
      <c r="D35" s="304"/>
      <c r="E35" s="304"/>
      <c r="F35" s="304"/>
      <c r="G35" s="304"/>
      <c r="H35" s="304"/>
      <c r="I35" s="304"/>
      <c r="J35" s="304"/>
      <c r="K35" s="304"/>
      <c r="L35" s="304"/>
      <c r="M35" s="304"/>
      <c r="N35" s="304"/>
      <c r="O35" s="304"/>
      <c r="P35" s="304"/>
      <c r="Q35" s="304"/>
      <c r="R35" s="304"/>
    </row>
    <row r="36" spans="1:18">
      <c r="A36" s="304"/>
      <c r="B36" s="304"/>
      <c r="C36" s="304"/>
      <c r="D36" s="304"/>
      <c r="E36" s="304"/>
      <c r="F36" s="304"/>
      <c r="G36" s="304"/>
      <c r="H36" s="304"/>
      <c r="I36" s="304"/>
      <c r="J36" s="304"/>
      <c r="K36" s="304"/>
      <c r="L36" s="304"/>
      <c r="M36" s="304"/>
      <c r="N36" s="304"/>
      <c r="O36" s="304"/>
      <c r="P36" s="304"/>
      <c r="Q36" s="304"/>
      <c r="R36" s="304"/>
    </row>
    <row r="37" spans="1:18">
      <c r="A37" s="304"/>
      <c r="B37" s="304"/>
      <c r="C37" s="304"/>
      <c r="D37" s="304"/>
      <c r="E37" s="304"/>
      <c r="F37" s="304"/>
      <c r="G37" s="304"/>
      <c r="H37" s="304"/>
      <c r="I37" s="304"/>
      <c r="J37" s="304"/>
      <c r="K37" s="304"/>
      <c r="L37" s="304"/>
      <c r="M37" s="304"/>
      <c r="N37" s="304"/>
      <c r="O37" s="304"/>
      <c r="P37" s="304"/>
      <c r="Q37" s="304"/>
      <c r="R37" s="304"/>
    </row>
    <row r="38" spans="1:18" s="44" customFormat="1" ht="24.95" customHeight="1">
      <c r="A38" s="305" t="s">
        <v>25</v>
      </c>
      <c r="B38" s="306"/>
      <c r="C38" s="306"/>
      <c r="D38" s="306"/>
      <c r="E38" s="306"/>
      <c r="F38" s="306"/>
      <c r="G38" s="306"/>
      <c r="H38" s="306"/>
      <c r="I38" s="306"/>
      <c r="J38" s="306"/>
      <c r="K38" s="306"/>
      <c r="L38" s="306"/>
      <c r="M38" s="306"/>
      <c r="N38" s="306"/>
      <c r="O38" s="306"/>
      <c r="P38" s="306"/>
      <c r="Q38" s="306"/>
      <c r="R38" s="307"/>
    </row>
    <row r="39" spans="1:18">
      <c r="A39" s="304"/>
      <c r="B39" s="304"/>
      <c r="C39" s="304"/>
      <c r="D39" s="304"/>
      <c r="E39" s="304"/>
      <c r="F39" s="304"/>
      <c r="G39" s="304"/>
      <c r="H39" s="304"/>
      <c r="I39" s="304"/>
      <c r="J39" s="304"/>
      <c r="K39" s="304"/>
      <c r="L39" s="304"/>
      <c r="M39" s="304"/>
      <c r="N39" s="304"/>
      <c r="O39" s="304"/>
      <c r="P39" s="304"/>
      <c r="Q39" s="304"/>
      <c r="R39" s="304"/>
    </row>
    <row r="40" spans="1:18">
      <c r="A40" s="304"/>
      <c r="B40" s="304"/>
      <c r="C40" s="304"/>
      <c r="D40" s="304"/>
      <c r="E40" s="304"/>
      <c r="F40" s="304"/>
      <c r="G40" s="304"/>
      <c r="H40" s="304"/>
      <c r="I40" s="304"/>
      <c r="J40" s="304"/>
      <c r="K40" s="304"/>
      <c r="L40" s="304"/>
      <c r="M40" s="304"/>
      <c r="N40" s="304"/>
      <c r="O40" s="304"/>
      <c r="P40" s="304"/>
      <c r="Q40" s="304"/>
      <c r="R40" s="304"/>
    </row>
    <row r="41" spans="1:18">
      <c r="A41" s="304"/>
      <c r="B41" s="304"/>
      <c r="C41" s="304"/>
      <c r="D41" s="304"/>
      <c r="E41" s="304"/>
      <c r="F41" s="304"/>
      <c r="G41" s="304"/>
      <c r="H41" s="304"/>
      <c r="I41" s="304"/>
      <c r="J41" s="304"/>
      <c r="K41" s="304"/>
      <c r="L41" s="304"/>
      <c r="M41" s="304"/>
      <c r="N41" s="304"/>
      <c r="O41" s="304"/>
      <c r="P41" s="304"/>
      <c r="Q41" s="304"/>
      <c r="R41" s="304"/>
    </row>
    <row r="42" spans="1:18">
      <c r="A42" s="304"/>
      <c r="B42" s="304"/>
      <c r="C42" s="304"/>
      <c r="D42" s="304"/>
      <c r="E42" s="304"/>
      <c r="F42" s="304"/>
      <c r="G42" s="304"/>
      <c r="H42" s="304"/>
      <c r="I42" s="304"/>
      <c r="J42" s="304"/>
      <c r="K42" s="304"/>
      <c r="L42" s="304"/>
      <c r="M42" s="304"/>
      <c r="N42" s="304"/>
      <c r="O42" s="304"/>
      <c r="P42" s="304"/>
      <c r="Q42" s="304"/>
      <c r="R42" s="304"/>
    </row>
    <row r="43" spans="1:18">
      <c r="A43" s="304"/>
      <c r="B43" s="304"/>
      <c r="C43" s="304"/>
      <c r="D43" s="304"/>
      <c r="E43" s="304"/>
      <c r="F43" s="304"/>
      <c r="G43" s="304"/>
      <c r="H43" s="304"/>
      <c r="I43" s="304"/>
      <c r="J43" s="304"/>
      <c r="K43" s="304"/>
      <c r="L43" s="304"/>
      <c r="M43" s="304"/>
      <c r="N43" s="304"/>
      <c r="O43" s="304"/>
      <c r="P43" s="304"/>
      <c r="Q43" s="304"/>
      <c r="R43" s="304"/>
    </row>
    <row r="44" spans="1:18">
      <c r="A44" s="304"/>
      <c r="B44" s="304"/>
      <c r="C44" s="304"/>
      <c r="D44" s="304"/>
      <c r="E44" s="304"/>
      <c r="F44" s="304"/>
      <c r="G44" s="304"/>
      <c r="H44" s="304"/>
      <c r="I44" s="304"/>
      <c r="J44" s="304"/>
      <c r="K44" s="304"/>
      <c r="L44" s="304"/>
      <c r="M44" s="304"/>
      <c r="N44" s="304"/>
      <c r="O44" s="304"/>
      <c r="P44" s="304"/>
      <c r="Q44" s="304"/>
      <c r="R44" s="304"/>
    </row>
    <row r="45" spans="1:18">
      <c r="A45" s="304"/>
      <c r="B45" s="304"/>
      <c r="C45" s="304"/>
      <c r="D45" s="304"/>
      <c r="E45" s="304"/>
      <c r="F45" s="304"/>
      <c r="G45" s="304"/>
      <c r="H45" s="304"/>
      <c r="I45" s="304"/>
      <c r="J45" s="304"/>
      <c r="K45" s="304"/>
      <c r="L45" s="304"/>
      <c r="M45" s="304"/>
      <c r="N45" s="304"/>
      <c r="O45" s="304"/>
      <c r="P45" s="304"/>
      <c r="Q45" s="304"/>
      <c r="R45" s="304"/>
    </row>
    <row r="46" spans="1:18">
      <c r="A46" s="304"/>
      <c r="B46" s="304"/>
      <c r="C46" s="304"/>
      <c r="D46" s="304"/>
      <c r="E46" s="304"/>
      <c r="F46" s="304"/>
      <c r="G46" s="304"/>
      <c r="H46" s="304"/>
      <c r="I46" s="304"/>
      <c r="J46" s="304"/>
      <c r="K46" s="304"/>
      <c r="L46" s="304"/>
      <c r="M46" s="304"/>
      <c r="N46" s="304"/>
      <c r="O46" s="304"/>
      <c r="P46" s="304"/>
      <c r="Q46" s="304"/>
      <c r="R46" s="304"/>
    </row>
    <row r="47" spans="1:18">
      <c r="A47" s="308"/>
      <c r="B47" s="309"/>
      <c r="C47" s="309"/>
      <c r="D47" s="309"/>
      <c r="E47" s="309"/>
      <c r="F47" s="309"/>
      <c r="G47" s="309"/>
      <c r="H47" s="309"/>
      <c r="I47" s="309"/>
      <c r="J47" s="309"/>
      <c r="K47" s="309"/>
      <c r="L47" s="309"/>
      <c r="M47" s="309"/>
      <c r="N47" s="309"/>
      <c r="O47" s="309"/>
      <c r="P47" s="309"/>
      <c r="Q47" s="309"/>
      <c r="R47" s="310"/>
    </row>
    <row r="48" spans="1:18" ht="13.5" thickBot="1">
      <c r="A48" s="311"/>
      <c r="B48" s="312"/>
      <c r="C48" s="312"/>
      <c r="D48" s="312"/>
      <c r="E48" s="312"/>
      <c r="F48" s="312"/>
      <c r="G48" s="312"/>
      <c r="H48" s="312"/>
      <c r="I48" s="312"/>
      <c r="J48" s="312"/>
      <c r="K48" s="312"/>
      <c r="L48" s="312"/>
      <c r="M48" s="312"/>
      <c r="N48" s="312"/>
      <c r="O48" s="312"/>
      <c r="P48" s="312"/>
      <c r="Q48" s="312"/>
      <c r="R48" s="313"/>
    </row>
    <row r="49" spans="1:18" ht="15.95" customHeight="1">
      <c r="A49" s="301" t="s">
        <v>27</v>
      </c>
      <c r="B49" s="302"/>
      <c r="C49" s="302"/>
      <c r="D49" s="302"/>
      <c r="E49" s="302"/>
      <c r="F49" s="302"/>
      <c r="G49" s="302"/>
      <c r="H49" s="302"/>
      <c r="I49" s="302"/>
      <c r="J49" s="302"/>
      <c r="K49" s="302"/>
      <c r="L49" s="302"/>
      <c r="M49" s="302"/>
      <c r="N49" s="302"/>
      <c r="O49" s="302"/>
      <c r="P49" s="302"/>
      <c r="Q49" s="302"/>
      <c r="R49" s="303"/>
    </row>
    <row r="50" spans="1:18">
      <c r="A50" s="304"/>
      <c r="B50" s="304"/>
      <c r="C50" s="304"/>
      <c r="D50" s="304"/>
      <c r="E50" s="304"/>
      <c r="F50" s="304"/>
      <c r="G50" s="304"/>
      <c r="H50" s="304"/>
      <c r="I50" s="304"/>
      <c r="J50" s="304"/>
      <c r="K50" s="304"/>
      <c r="L50" s="304"/>
      <c r="M50" s="304"/>
      <c r="N50" s="304"/>
      <c r="O50" s="304"/>
      <c r="P50" s="304"/>
      <c r="Q50" s="304"/>
      <c r="R50" s="304"/>
    </row>
    <row r="51" spans="1:18">
      <c r="A51" s="304"/>
      <c r="B51" s="304"/>
      <c r="C51" s="304"/>
      <c r="D51" s="304"/>
      <c r="E51" s="304"/>
      <c r="F51" s="304"/>
      <c r="G51" s="304"/>
      <c r="H51" s="304"/>
      <c r="I51" s="304"/>
      <c r="J51" s="304"/>
      <c r="K51" s="304"/>
      <c r="L51" s="304"/>
      <c r="M51" s="304"/>
      <c r="N51" s="304"/>
      <c r="O51" s="304"/>
      <c r="P51" s="304"/>
      <c r="Q51" s="304"/>
      <c r="R51" s="304"/>
    </row>
    <row r="52" spans="1:18">
      <c r="A52" s="304"/>
      <c r="B52" s="304"/>
      <c r="C52" s="304"/>
      <c r="D52" s="304"/>
      <c r="E52" s="304"/>
      <c r="F52" s="304"/>
      <c r="G52" s="304"/>
      <c r="H52" s="304"/>
      <c r="I52" s="304"/>
      <c r="J52" s="304"/>
      <c r="K52" s="304"/>
      <c r="L52" s="304"/>
      <c r="M52" s="304"/>
      <c r="N52" s="304"/>
      <c r="O52" s="304"/>
      <c r="P52" s="304"/>
      <c r="Q52" s="304"/>
      <c r="R52" s="304"/>
    </row>
    <row r="53" spans="1:18">
      <c r="A53" s="304"/>
      <c r="B53" s="304"/>
      <c r="C53" s="304"/>
      <c r="D53" s="304"/>
      <c r="E53" s="304"/>
      <c r="F53" s="304"/>
      <c r="G53" s="304"/>
      <c r="H53" s="304"/>
      <c r="I53" s="304"/>
      <c r="J53" s="304"/>
      <c r="K53" s="304"/>
      <c r="L53" s="304"/>
      <c r="M53" s="304"/>
      <c r="N53" s="304"/>
      <c r="O53" s="304"/>
      <c r="P53" s="304"/>
      <c r="Q53" s="304"/>
      <c r="R53" s="304"/>
    </row>
    <row r="54" spans="1:18">
      <c r="A54" s="304"/>
      <c r="B54" s="304"/>
      <c r="C54" s="304"/>
      <c r="D54" s="304"/>
      <c r="E54" s="304"/>
      <c r="F54" s="304"/>
      <c r="G54" s="304"/>
      <c r="H54" s="304"/>
      <c r="I54" s="304"/>
      <c r="J54" s="304"/>
      <c r="K54" s="304"/>
      <c r="L54" s="304"/>
      <c r="M54" s="304"/>
      <c r="N54" s="304"/>
      <c r="O54" s="304"/>
      <c r="P54" s="304"/>
      <c r="Q54" s="304"/>
      <c r="R54" s="304"/>
    </row>
    <row r="55" spans="1:18">
      <c r="A55" s="304"/>
      <c r="B55" s="304"/>
      <c r="C55" s="304"/>
      <c r="D55" s="304"/>
      <c r="E55" s="304"/>
      <c r="F55" s="304"/>
      <c r="G55" s="304"/>
      <c r="H55" s="304"/>
      <c r="I55" s="304"/>
      <c r="J55" s="304"/>
      <c r="K55" s="304"/>
      <c r="L55" s="304"/>
      <c r="M55" s="304"/>
      <c r="N55" s="304"/>
      <c r="O55" s="304"/>
      <c r="P55" s="304"/>
      <c r="Q55" s="304"/>
      <c r="R55" s="304"/>
    </row>
    <row r="56" spans="1:18">
      <c r="A56" s="304"/>
      <c r="B56" s="304"/>
      <c r="C56" s="304"/>
      <c r="D56" s="304"/>
      <c r="E56" s="304"/>
      <c r="F56" s="304"/>
      <c r="G56" s="304"/>
      <c r="H56" s="304"/>
      <c r="I56" s="304"/>
      <c r="J56" s="304"/>
      <c r="K56" s="304"/>
      <c r="L56" s="304"/>
      <c r="M56" s="304"/>
      <c r="N56" s="304"/>
      <c r="O56" s="304"/>
      <c r="P56" s="304"/>
      <c r="Q56" s="304"/>
      <c r="R56" s="304"/>
    </row>
    <row r="57" spans="1:18">
      <c r="A57" s="304"/>
      <c r="B57" s="304"/>
      <c r="C57" s="304"/>
      <c r="D57" s="304"/>
      <c r="E57" s="304"/>
      <c r="F57" s="304"/>
      <c r="G57" s="304"/>
      <c r="H57" s="304"/>
      <c r="I57" s="304"/>
      <c r="J57" s="304"/>
      <c r="K57" s="304"/>
      <c r="L57" s="304"/>
      <c r="M57" s="304"/>
      <c r="N57" s="304"/>
      <c r="O57" s="304"/>
      <c r="P57" s="304"/>
      <c r="Q57" s="304"/>
      <c r="R57" s="304"/>
    </row>
    <row r="58" spans="1:18">
      <c r="A58" s="304"/>
      <c r="B58" s="304"/>
      <c r="C58" s="304"/>
      <c r="D58" s="304"/>
      <c r="E58" s="304"/>
      <c r="F58" s="304"/>
      <c r="G58" s="304"/>
      <c r="H58" s="304"/>
      <c r="I58" s="304"/>
      <c r="J58" s="304"/>
      <c r="K58" s="304"/>
      <c r="L58" s="304"/>
      <c r="M58" s="304"/>
      <c r="N58" s="304"/>
      <c r="O58" s="304"/>
      <c r="P58" s="304"/>
      <c r="Q58" s="304"/>
      <c r="R58" s="304"/>
    </row>
    <row r="59" spans="1:18">
      <c r="A59" s="304"/>
      <c r="B59" s="304"/>
      <c r="C59" s="304"/>
      <c r="D59" s="304"/>
      <c r="E59" s="304"/>
      <c r="F59" s="304"/>
      <c r="G59" s="304"/>
      <c r="H59" s="304"/>
      <c r="I59" s="304"/>
      <c r="J59" s="304"/>
      <c r="K59" s="304"/>
      <c r="L59" s="304"/>
      <c r="M59" s="304"/>
      <c r="N59" s="304"/>
      <c r="O59" s="304"/>
      <c r="P59" s="304"/>
      <c r="Q59" s="304"/>
      <c r="R59" s="304"/>
    </row>
  </sheetData>
  <mergeCells count="32">
    <mergeCell ref="A43:R44"/>
    <mergeCell ref="A45:R46"/>
    <mergeCell ref="A56:R57"/>
    <mergeCell ref="A58:R59"/>
    <mergeCell ref="A47:R48"/>
    <mergeCell ref="A50:R51"/>
    <mergeCell ref="A52:R53"/>
    <mergeCell ref="A54:R55"/>
    <mergeCell ref="A49:R49"/>
    <mergeCell ref="A41:R42"/>
    <mergeCell ref="A34:R35"/>
    <mergeCell ref="A36:R37"/>
    <mergeCell ref="A30:R31"/>
    <mergeCell ref="A32:R33"/>
    <mergeCell ref="A17:R18"/>
    <mergeCell ref="A39:R40"/>
    <mergeCell ref="A38:R38"/>
    <mergeCell ref="A23:R24"/>
    <mergeCell ref="A25:R26"/>
    <mergeCell ref="A28:R29"/>
    <mergeCell ref="A19:R20"/>
    <mergeCell ref="A21:R22"/>
    <mergeCell ref="A2:R3"/>
    <mergeCell ref="A1:R1"/>
    <mergeCell ref="A4:R4"/>
    <mergeCell ref="A5:R5"/>
    <mergeCell ref="A16:R16"/>
    <mergeCell ref="A6:R7"/>
    <mergeCell ref="A8:R9"/>
    <mergeCell ref="A10:R11"/>
    <mergeCell ref="A12:R13"/>
    <mergeCell ref="A14:R15"/>
  </mergeCells>
  <phoneticPr fontId="7" type="noConversion"/>
  <pageMargins left="0.75" right="0.75" top="1" bottom="1" header="0.5" footer="0.5"/>
  <pageSetup paperSize="9" scale="58" orientation="landscape" horizontalDpi="4294967292" verticalDpi="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12"/>
    <pageSetUpPr autoPageBreaks="0" fitToPage="1"/>
  </sheetPr>
  <dimension ref="B1:BH39"/>
  <sheetViews>
    <sheetView showGridLines="0" showRowColHeaders="0" showOutlineSymbols="0" zoomScale="60" zoomScaleNormal="60" zoomScaleSheetLayoutView="70" workbookViewId="0">
      <selection activeCell="F7" sqref="F7:H7"/>
    </sheetView>
  </sheetViews>
  <sheetFormatPr defaultRowHeight="12.75"/>
  <cols>
    <col min="1" max="1" width="7.28515625" customWidth="1"/>
    <col min="2" max="2" width="4.7109375" customWidth="1"/>
    <col min="3" max="4" width="10.28515625" customWidth="1"/>
    <col min="5" max="5" width="8.85546875" customWidth="1"/>
    <col min="6" max="6" width="28.140625" customWidth="1"/>
    <col min="7" max="7" width="7.7109375" customWidth="1"/>
    <col min="8" max="56" width="6.7109375" customWidth="1"/>
    <col min="57" max="59" width="9.140625" customWidth="1"/>
  </cols>
  <sheetData>
    <row r="1" spans="2:60" ht="60" customHeight="1" thickBot="1"/>
    <row r="2" spans="2:60" ht="33.75" customHeight="1" thickBot="1">
      <c r="B2" s="181"/>
      <c r="C2" s="182"/>
      <c r="D2" s="182"/>
      <c r="E2" s="182"/>
      <c r="F2" s="182"/>
      <c r="G2" s="182"/>
      <c r="H2" s="182"/>
      <c r="I2" s="182"/>
      <c r="J2" s="182"/>
      <c r="K2" s="182"/>
      <c r="L2" s="182"/>
      <c r="M2" s="182"/>
      <c r="N2" s="182"/>
      <c r="O2" s="182"/>
      <c r="P2" s="182"/>
      <c r="Q2" s="182"/>
      <c r="R2" s="182"/>
      <c r="S2" s="182"/>
      <c r="T2" s="182"/>
      <c r="U2" s="183"/>
    </row>
    <row r="3" spans="2:60" ht="34.5" customHeight="1">
      <c r="B3" s="184" t="s">
        <v>28</v>
      </c>
      <c r="C3" s="184"/>
      <c r="D3" s="184"/>
      <c r="E3" s="184"/>
      <c r="F3" s="184"/>
      <c r="G3" s="184"/>
      <c r="H3" s="184"/>
      <c r="I3" s="184"/>
      <c r="J3" s="184"/>
      <c r="K3" s="184"/>
      <c r="L3" s="184"/>
      <c r="M3" s="184"/>
      <c r="N3" s="184"/>
      <c r="O3" s="184"/>
      <c r="P3" s="184"/>
      <c r="Q3" s="184"/>
      <c r="R3" s="184"/>
      <c r="S3" s="184"/>
      <c r="T3" s="184"/>
      <c r="U3" s="184"/>
      <c r="BE3">
        <v>1</v>
      </c>
    </row>
    <row r="4" spans="2:60" ht="17.25" customHeight="1">
      <c r="B4" s="8"/>
      <c r="C4" s="8"/>
      <c r="D4" s="8"/>
      <c r="E4" s="24"/>
      <c r="F4" s="24"/>
      <c r="G4" s="24"/>
      <c r="H4" s="24"/>
      <c r="I4" s="24"/>
      <c r="J4" s="24"/>
      <c r="K4" s="24"/>
      <c r="L4" s="24"/>
      <c r="M4" s="24"/>
      <c r="N4" s="24"/>
      <c r="O4" s="24"/>
      <c r="P4" s="24"/>
      <c r="Q4" s="24"/>
      <c r="R4" s="24"/>
      <c r="S4" s="3"/>
      <c r="T4" s="3"/>
      <c r="U4" s="3"/>
      <c r="V4" s="3"/>
      <c r="W4" s="3"/>
      <c r="X4" s="3"/>
      <c r="Y4" s="3"/>
      <c r="BE4">
        <v>2</v>
      </c>
    </row>
    <row r="5" spans="2:60" ht="20.25" customHeight="1">
      <c r="B5" s="3"/>
      <c r="C5" s="9"/>
      <c r="D5" s="9"/>
      <c r="E5" s="25"/>
      <c r="F5" s="25"/>
      <c r="G5" s="25"/>
      <c r="H5" s="25"/>
      <c r="I5" s="25"/>
      <c r="J5" s="25"/>
      <c r="K5" s="25"/>
      <c r="L5" s="25"/>
      <c r="M5" s="25"/>
      <c r="N5" s="25"/>
      <c r="O5" s="25"/>
      <c r="P5" s="25"/>
      <c r="Q5" s="25"/>
      <c r="R5" s="24"/>
      <c r="S5" s="3"/>
      <c r="T5" s="3"/>
      <c r="U5" s="3"/>
      <c r="V5" s="3"/>
      <c r="W5" s="3"/>
      <c r="X5" s="3"/>
      <c r="Y5" s="3"/>
      <c r="BE5">
        <v>3</v>
      </c>
    </row>
    <row r="6" spans="2:60" ht="20.25" customHeight="1" thickBot="1">
      <c r="B6" s="3"/>
      <c r="C6" s="9"/>
      <c r="D6" s="9"/>
      <c r="E6" s="25"/>
      <c r="F6" s="185" t="s">
        <v>9</v>
      </c>
      <c r="G6" s="185"/>
      <c r="H6" s="185"/>
      <c r="I6" s="185" t="s">
        <v>10</v>
      </c>
      <c r="J6" s="185"/>
      <c r="K6" s="185"/>
      <c r="L6" s="185"/>
      <c r="M6" s="185"/>
      <c r="N6" s="186" t="s">
        <v>11</v>
      </c>
      <c r="O6" s="186"/>
      <c r="P6" s="186"/>
      <c r="Q6" s="24"/>
      <c r="R6" s="24"/>
      <c r="S6" s="3"/>
      <c r="T6" s="3"/>
      <c r="U6" s="3"/>
      <c r="V6" s="3"/>
      <c r="W6" s="3"/>
      <c r="X6" s="3"/>
      <c r="Y6" s="3"/>
      <c r="BE6">
        <v>4</v>
      </c>
    </row>
    <row r="7" spans="2:60" ht="35.25" customHeight="1" thickBot="1">
      <c r="B7" s="4" t="s">
        <v>8</v>
      </c>
      <c r="C7" s="2"/>
      <c r="D7" s="2"/>
      <c r="E7" s="26"/>
      <c r="F7" s="187"/>
      <c r="G7" s="188"/>
      <c r="H7" s="189"/>
      <c r="I7" s="187"/>
      <c r="J7" s="188"/>
      <c r="K7" s="188"/>
      <c r="L7" s="188"/>
      <c r="M7" s="189"/>
      <c r="N7" s="155"/>
      <c r="O7" s="156"/>
      <c r="P7" s="156"/>
      <c r="Q7" s="157"/>
      <c r="R7" s="46"/>
      <c r="S7" s="3"/>
      <c r="T7" s="3"/>
      <c r="U7" s="3"/>
      <c r="V7" s="3"/>
      <c r="W7" s="3"/>
      <c r="X7" s="3"/>
      <c r="Y7" s="3"/>
      <c r="BE7">
        <v>5</v>
      </c>
    </row>
    <row r="8" spans="2:60" ht="35.25" customHeight="1" thickBot="1">
      <c r="B8" s="4"/>
      <c r="C8" s="2"/>
      <c r="D8" s="2"/>
      <c r="E8" s="26"/>
      <c r="F8" s="27"/>
      <c r="G8" s="27"/>
      <c r="H8" s="27"/>
      <c r="I8" s="27"/>
      <c r="J8" s="27"/>
      <c r="K8" s="27"/>
      <c r="L8" s="27"/>
      <c r="M8" s="27"/>
      <c r="N8" s="26"/>
      <c r="O8" s="26"/>
      <c r="P8" s="26"/>
      <c r="Q8" s="24"/>
      <c r="R8" s="24"/>
      <c r="S8" s="3"/>
      <c r="T8" s="3"/>
      <c r="U8" s="3"/>
      <c r="V8" s="3"/>
      <c r="W8" s="3"/>
      <c r="X8" s="3"/>
      <c r="Y8" s="3"/>
    </row>
    <row r="9" spans="2:60" ht="35.25" customHeight="1" thickBot="1">
      <c r="B9" s="3" t="s">
        <v>16</v>
      </c>
      <c r="C9" s="9"/>
      <c r="D9" s="9"/>
      <c r="E9" s="25"/>
      <c r="F9" s="74"/>
      <c r="G9" s="75"/>
      <c r="H9" s="186"/>
      <c r="I9" s="186"/>
      <c r="J9" s="25"/>
      <c r="K9" s="161"/>
      <c r="L9" s="161"/>
      <c r="M9" s="161"/>
      <c r="N9" s="161"/>
      <c r="O9" s="161"/>
      <c r="P9" s="25"/>
      <c r="Q9" s="25"/>
      <c r="R9" s="24"/>
      <c r="S9" s="3"/>
      <c r="T9" s="3"/>
      <c r="U9" s="3"/>
      <c r="V9" s="3"/>
      <c r="W9" s="3"/>
      <c r="X9" s="3"/>
      <c r="Y9" s="3"/>
    </row>
    <row r="10" spans="2:60" ht="26.25" customHeight="1" thickBot="1">
      <c r="B10" s="4"/>
      <c r="C10" s="2"/>
      <c r="D10" s="2"/>
      <c r="E10" s="2"/>
      <c r="F10" s="2"/>
      <c r="G10" s="1"/>
      <c r="H10" s="1"/>
      <c r="I10" s="1"/>
      <c r="J10" s="1"/>
      <c r="K10" s="1"/>
      <c r="L10" s="1"/>
      <c r="M10" s="1"/>
      <c r="N10" s="1"/>
      <c r="O10" s="1"/>
      <c r="P10" s="1"/>
      <c r="Q10" s="3"/>
      <c r="R10" s="3"/>
      <c r="S10" s="3"/>
      <c r="T10" s="3"/>
      <c r="U10" s="3"/>
      <c r="V10" s="3"/>
      <c r="W10" s="3"/>
      <c r="X10" s="3"/>
      <c r="Y10" s="3"/>
    </row>
    <row r="11" spans="2:60" ht="20.100000000000001" customHeight="1" thickBot="1">
      <c r="B11" s="2"/>
      <c r="C11" s="2"/>
      <c r="D11" s="2"/>
      <c r="E11" s="2"/>
      <c r="F11" s="2"/>
      <c r="G11" s="149" t="s">
        <v>0</v>
      </c>
      <c r="H11" s="150"/>
      <c r="I11" s="150"/>
      <c r="J11" s="150"/>
      <c r="K11" s="150"/>
      <c r="L11" s="150"/>
      <c r="M11" s="150"/>
      <c r="N11" s="150"/>
      <c r="O11" s="150"/>
      <c r="P11" s="151"/>
      <c r="Q11" s="149" t="s">
        <v>0</v>
      </c>
      <c r="R11" s="150"/>
      <c r="S11" s="150"/>
      <c r="T11" s="150"/>
      <c r="U11" s="150"/>
      <c r="V11" s="150"/>
      <c r="W11" s="150"/>
      <c r="X11" s="150"/>
      <c r="Y11" s="150"/>
      <c r="Z11" s="151"/>
      <c r="AA11" s="149" t="s">
        <v>0</v>
      </c>
      <c r="AB11" s="150"/>
      <c r="AC11" s="150"/>
      <c r="AD11" s="150"/>
      <c r="AE11" s="150"/>
      <c r="AF11" s="150"/>
      <c r="AG11" s="150"/>
      <c r="AH11" s="150"/>
      <c r="AI11" s="150"/>
      <c r="AJ11" s="151"/>
      <c r="AK11" s="149" t="s">
        <v>0</v>
      </c>
      <c r="AL11" s="150"/>
      <c r="AM11" s="150"/>
      <c r="AN11" s="150"/>
      <c r="AO11" s="150"/>
      <c r="AP11" s="150"/>
      <c r="AQ11" s="150"/>
      <c r="AR11" s="150"/>
      <c r="AS11" s="150"/>
      <c r="AT11" s="151"/>
      <c r="AU11" s="149" t="s">
        <v>0</v>
      </c>
      <c r="AV11" s="150"/>
      <c r="AW11" s="150"/>
      <c r="AX11" s="150"/>
      <c r="AY11" s="150"/>
      <c r="AZ11" s="150"/>
      <c r="BA11" s="150"/>
      <c r="BB11" s="150"/>
      <c r="BC11" s="150"/>
      <c r="BD11" s="151"/>
    </row>
    <row r="12" spans="2:60" ht="20.100000000000001" customHeight="1" thickBot="1">
      <c r="B12" s="2"/>
      <c r="C12" s="2"/>
      <c r="D12" s="2"/>
      <c r="E12" s="2"/>
      <c r="F12" s="2"/>
      <c r="G12" s="5">
        <v>1</v>
      </c>
      <c r="H12" s="6">
        <v>2</v>
      </c>
      <c r="I12" s="6">
        <v>3</v>
      </c>
      <c r="J12" s="6">
        <v>4</v>
      </c>
      <c r="K12" s="6">
        <v>5</v>
      </c>
      <c r="L12" s="6">
        <v>6</v>
      </c>
      <c r="M12" s="6">
        <v>7</v>
      </c>
      <c r="N12" s="6">
        <v>8</v>
      </c>
      <c r="O12" s="6">
        <v>9</v>
      </c>
      <c r="P12" s="7">
        <v>10</v>
      </c>
      <c r="Q12" s="7">
        <v>11</v>
      </c>
      <c r="R12" s="7">
        <v>12</v>
      </c>
      <c r="S12" s="7">
        <v>13</v>
      </c>
      <c r="T12" s="7">
        <v>14</v>
      </c>
      <c r="U12" s="7">
        <v>15</v>
      </c>
      <c r="V12" s="7">
        <v>16</v>
      </c>
      <c r="W12" s="7">
        <v>17</v>
      </c>
      <c r="X12" s="7">
        <v>18</v>
      </c>
      <c r="Y12" s="7">
        <v>19</v>
      </c>
      <c r="Z12" s="7">
        <v>20</v>
      </c>
      <c r="AA12" s="7">
        <v>21</v>
      </c>
      <c r="AB12" s="7">
        <v>22</v>
      </c>
      <c r="AC12" s="7">
        <v>23</v>
      </c>
      <c r="AD12" s="7">
        <v>24</v>
      </c>
      <c r="AE12" s="7">
        <v>25</v>
      </c>
      <c r="AF12" s="7">
        <v>26</v>
      </c>
      <c r="AG12" s="7">
        <v>27</v>
      </c>
      <c r="AH12" s="7">
        <v>28</v>
      </c>
      <c r="AI12" s="7">
        <v>29</v>
      </c>
      <c r="AJ12" s="7">
        <v>30</v>
      </c>
      <c r="AK12" s="7">
        <v>31</v>
      </c>
      <c r="AL12" s="7">
        <v>32</v>
      </c>
      <c r="AM12" s="7">
        <v>33</v>
      </c>
      <c r="AN12" s="7">
        <v>34</v>
      </c>
      <c r="AO12" s="7">
        <v>35</v>
      </c>
      <c r="AP12" s="7">
        <v>36</v>
      </c>
      <c r="AQ12" s="7">
        <v>37</v>
      </c>
      <c r="AR12" s="7">
        <v>38</v>
      </c>
      <c r="AS12" s="7">
        <v>39</v>
      </c>
      <c r="AT12" s="7">
        <v>40</v>
      </c>
      <c r="AU12" s="7">
        <v>41</v>
      </c>
      <c r="AV12" s="7">
        <v>42</v>
      </c>
      <c r="AW12" s="7">
        <v>43</v>
      </c>
      <c r="AX12" s="7">
        <v>44</v>
      </c>
      <c r="AY12" s="7">
        <v>45</v>
      </c>
      <c r="AZ12" s="7">
        <v>46</v>
      </c>
      <c r="BA12" s="7">
        <v>47</v>
      </c>
      <c r="BB12" s="7">
        <v>48</v>
      </c>
      <c r="BC12" s="7">
        <v>49</v>
      </c>
      <c r="BD12" s="7">
        <v>50</v>
      </c>
    </row>
    <row r="13" spans="2:60" ht="168" customHeight="1" thickBot="1">
      <c r="B13" s="2"/>
      <c r="C13" s="2"/>
      <c r="D13" s="2"/>
      <c r="E13" s="2"/>
      <c r="F13" s="2"/>
      <c r="G13" s="37" t="s">
        <v>120</v>
      </c>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row>
    <row r="14" spans="2:60" ht="21.75" customHeight="1" thickBot="1">
      <c r="B14" s="2"/>
      <c r="C14" s="2"/>
      <c r="D14" s="2"/>
      <c r="E14" s="2"/>
      <c r="F14" s="2"/>
      <c r="G14" s="149" t="s">
        <v>29</v>
      </c>
      <c r="H14" s="150"/>
      <c r="I14" s="150"/>
      <c r="J14" s="150"/>
      <c r="K14" s="150"/>
      <c r="L14" s="150"/>
      <c r="M14" s="150"/>
      <c r="N14" s="150"/>
      <c r="O14" s="150"/>
      <c r="P14" s="151"/>
      <c r="Q14" s="149" t="s">
        <v>29</v>
      </c>
      <c r="R14" s="150"/>
      <c r="S14" s="150"/>
      <c r="T14" s="150"/>
      <c r="U14" s="150"/>
      <c r="V14" s="150"/>
      <c r="W14" s="150"/>
      <c r="X14" s="150"/>
      <c r="Y14" s="150"/>
      <c r="Z14" s="151"/>
      <c r="AA14" s="149" t="s">
        <v>29</v>
      </c>
      <c r="AB14" s="150"/>
      <c r="AC14" s="150"/>
      <c r="AD14" s="150"/>
      <c r="AE14" s="150"/>
      <c r="AF14" s="150"/>
      <c r="AG14" s="150"/>
      <c r="AH14" s="150"/>
      <c r="AI14" s="150"/>
      <c r="AJ14" s="151"/>
      <c r="AK14" s="149" t="s">
        <v>29</v>
      </c>
      <c r="AL14" s="150"/>
      <c r="AM14" s="150"/>
      <c r="AN14" s="150"/>
      <c r="AO14" s="150"/>
      <c r="AP14" s="150"/>
      <c r="AQ14" s="150"/>
      <c r="AR14" s="150"/>
      <c r="AS14" s="150"/>
      <c r="AT14" s="151"/>
      <c r="AU14" s="149" t="s">
        <v>29</v>
      </c>
      <c r="AV14" s="150"/>
      <c r="AW14" s="150"/>
      <c r="AX14" s="150"/>
      <c r="AY14" s="150"/>
      <c r="AZ14" s="150"/>
      <c r="BA14" s="150"/>
      <c r="BB14" s="150"/>
      <c r="BC14" s="150"/>
      <c r="BD14" s="151"/>
    </row>
    <row r="15" spans="2:60" s="51" customFormat="1" ht="40.5" customHeight="1" thickBot="1">
      <c r="B15" s="49"/>
      <c r="C15" s="49"/>
      <c r="D15" s="49"/>
      <c r="E15" s="49"/>
      <c r="F15" s="49"/>
      <c r="G15" s="82" t="s">
        <v>120</v>
      </c>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50"/>
      <c r="AP15" s="50"/>
      <c r="AQ15" s="50"/>
      <c r="AR15" s="50"/>
      <c r="AS15" s="50"/>
      <c r="AT15" s="50"/>
      <c r="AU15" s="50"/>
      <c r="AV15" s="50"/>
      <c r="AW15" s="50"/>
      <c r="AX15" s="50"/>
      <c r="AY15" s="50"/>
      <c r="AZ15" s="50"/>
      <c r="BA15" s="50"/>
      <c r="BB15" s="50"/>
      <c r="BC15" s="50"/>
      <c r="BD15" s="50"/>
    </row>
    <row r="16" spans="2:60" ht="20.100000000000001" customHeight="1" thickBot="1">
      <c r="B16" s="2"/>
      <c r="C16" s="2"/>
      <c r="D16" s="2"/>
      <c r="E16" s="2"/>
      <c r="F16" s="2"/>
      <c r="G16" s="35" t="s">
        <v>14</v>
      </c>
      <c r="H16" s="35"/>
      <c r="I16" s="35"/>
      <c r="J16" s="35"/>
      <c r="K16" s="35" t="s">
        <v>20</v>
      </c>
      <c r="L16" s="35" t="s">
        <v>120</v>
      </c>
      <c r="M16" s="35" t="s">
        <v>21</v>
      </c>
      <c r="N16" s="35"/>
      <c r="O16" s="35" t="s">
        <v>1</v>
      </c>
      <c r="P16" s="35"/>
      <c r="Q16" s="35" t="s">
        <v>14</v>
      </c>
      <c r="R16" s="35"/>
      <c r="S16" s="35"/>
      <c r="T16" s="35"/>
      <c r="U16" s="35" t="s">
        <v>20</v>
      </c>
      <c r="V16" s="35"/>
      <c r="W16" s="35" t="s">
        <v>21</v>
      </c>
      <c r="X16" s="35"/>
      <c r="Y16" s="35" t="s">
        <v>1</v>
      </c>
      <c r="Z16" s="35"/>
      <c r="AA16" s="35" t="s">
        <v>14</v>
      </c>
      <c r="AB16" s="35"/>
      <c r="AC16" s="35"/>
      <c r="AD16" s="35"/>
      <c r="AE16" s="35" t="s">
        <v>20</v>
      </c>
      <c r="AF16" s="35"/>
      <c r="AG16" s="35" t="s">
        <v>21</v>
      </c>
      <c r="AH16" s="35"/>
      <c r="AI16" s="35" t="s">
        <v>1</v>
      </c>
      <c r="AJ16" s="35"/>
      <c r="AK16" s="35" t="s">
        <v>14</v>
      </c>
      <c r="AL16" s="35"/>
      <c r="AM16" s="35"/>
      <c r="AN16" s="35"/>
      <c r="AO16" s="35" t="s">
        <v>20</v>
      </c>
      <c r="AP16" s="35"/>
      <c r="AQ16" s="35" t="s">
        <v>21</v>
      </c>
      <c r="AR16" s="35"/>
      <c r="AS16" s="35" t="s">
        <v>1</v>
      </c>
      <c r="AT16" s="35"/>
      <c r="AU16" s="35" t="s">
        <v>14</v>
      </c>
      <c r="AV16" s="35"/>
      <c r="AW16" s="35"/>
      <c r="AX16" s="35"/>
      <c r="AY16" s="35" t="s">
        <v>20</v>
      </c>
      <c r="AZ16" s="35"/>
      <c r="BA16" s="35" t="s">
        <v>21</v>
      </c>
      <c r="BB16" s="35"/>
      <c r="BC16" s="35" t="s">
        <v>1</v>
      </c>
      <c r="BD16" s="35"/>
      <c r="BE16" s="17" t="s">
        <v>2</v>
      </c>
      <c r="BF16" s="17" t="s">
        <v>3</v>
      </c>
      <c r="BG16" s="11" t="s">
        <v>1</v>
      </c>
      <c r="BH16" s="11" t="s">
        <v>5</v>
      </c>
    </row>
    <row r="17" spans="2:60" ht="39.950000000000003" customHeight="1" thickBot="1">
      <c r="B17" s="61">
        <v>1</v>
      </c>
      <c r="C17" s="162" t="s">
        <v>50</v>
      </c>
      <c r="D17" s="163"/>
      <c r="E17" s="163"/>
      <c r="F17" s="164"/>
      <c r="G17" s="29" t="s">
        <v>120</v>
      </c>
      <c r="H17" s="30"/>
      <c r="I17" s="30"/>
      <c r="J17" s="30"/>
      <c r="K17" s="30"/>
      <c r="L17" s="30"/>
      <c r="M17" s="30"/>
      <c r="N17" s="30"/>
      <c r="O17" s="30"/>
      <c r="P17" s="34"/>
      <c r="Q17" s="144"/>
      <c r="R17" s="30"/>
      <c r="S17" s="30"/>
      <c r="T17" s="30"/>
      <c r="U17" s="30"/>
      <c r="V17" s="30"/>
      <c r="W17" s="30"/>
      <c r="X17" s="30"/>
      <c r="Y17" s="30"/>
      <c r="Z17" s="106"/>
      <c r="AA17" s="29"/>
      <c r="AB17" s="30"/>
      <c r="AC17" s="30"/>
      <c r="AD17" s="30"/>
      <c r="AE17" s="30"/>
      <c r="AF17" s="30"/>
      <c r="AG17" s="30"/>
      <c r="AH17" s="30"/>
      <c r="AI17" s="30"/>
      <c r="AJ17" s="34"/>
      <c r="AK17" s="144"/>
      <c r="AL17" s="30"/>
      <c r="AM17" s="30"/>
      <c r="AN17" s="30"/>
      <c r="AO17" s="30"/>
      <c r="AP17" s="30"/>
      <c r="AQ17" s="30"/>
      <c r="AR17" s="30"/>
      <c r="AS17" s="30"/>
      <c r="AT17" s="106"/>
      <c r="AU17" s="29"/>
      <c r="AV17" s="30"/>
      <c r="AW17" s="30"/>
      <c r="AX17" s="30"/>
      <c r="AY17" s="30"/>
      <c r="AZ17" s="30"/>
      <c r="BA17" s="30"/>
      <c r="BB17" s="30"/>
      <c r="BC17" s="30"/>
      <c r="BD17" s="34"/>
      <c r="BE17" s="47">
        <f t="shared" ref="BE17:BE23" si="0">COUNTIF(G17:BD17,"yes")</f>
        <v>0</v>
      </c>
      <c r="BF17" s="10">
        <f t="shared" ref="BF17:BF23" si="1">COUNTIF(G17:BD17,"no")</f>
        <v>0</v>
      </c>
      <c r="BG17" s="10">
        <f t="shared" ref="BG17:BG23" si="2">COUNTIF(G17:BD17,"na")</f>
        <v>0</v>
      </c>
      <c r="BH17" s="39" t="str">
        <f>(IF(AND(BE17&gt;=1,BF17&gt;=0,BG17&gt;=1),SUM(BE17/(BE17+BF17)),IF(AND(BE17=0,BF17&gt;=1,BG17&gt;=1),0,IF(AND(BE17=0,BF17=0,BG17=0),"",IF(BG17&lt;&gt;0,"NA",SUM(BE17/(BE17+BF17)))))))</f>
        <v/>
      </c>
    </row>
    <row r="18" spans="2:60" ht="39.950000000000003" customHeight="1" thickBot="1">
      <c r="B18" s="142">
        <v>2</v>
      </c>
      <c r="C18" s="152" t="s">
        <v>33</v>
      </c>
      <c r="D18" s="153"/>
      <c r="E18" s="153"/>
      <c r="F18" s="154"/>
      <c r="G18" s="22"/>
      <c r="H18" s="23"/>
      <c r="I18" s="23"/>
      <c r="J18" s="23" t="s">
        <v>120</v>
      </c>
      <c r="K18" s="23"/>
      <c r="L18" s="23"/>
      <c r="M18" s="23"/>
      <c r="N18" s="23"/>
      <c r="O18" s="23"/>
      <c r="P18" s="31"/>
      <c r="Q18" s="62"/>
      <c r="R18" s="23"/>
      <c r="S18" s="23"/>
      <c r="T18" s="23"/>
      <c r="U18" s="23"/>
      <c r="V18" s="23"/>
      <c r="W18" s="23"/>
      <c r="X18" s="23"/>
      <c r="Y18" s="23"/>
      <c r="Z18" s="107"/>
      <c r="AA18" s="22"/>
      <c r="AB18" s="23"/>
      <c r="AC18" s="23"/>
      <c r="AD18" s="23"/>
      <c r="AE18" s="23"/>
      <c r="AF18" s="23"/>
      <c r="AG18" s="23"/>
      <c r="AH18" s="23"/>
      <c r="AI18" s="23"/>
      <c r="AJ18" s="31"/>
      <c r="AK18" s="62"/>
      <c r="AL18" s="23"/>
      <c r="AM18" s="23"/>
      <c r="AN18" s="23"/>
      <c r="AO18" s="23"/>
      <c r="AP18" s="23"/>
      <c r="AQ18" s="23"/>
      <c r="AR18" s="23"/>
      <c r="AS18" s="23"/>
      <c r="AT18" s="107"/>
      <c r="AU18" s="22"/>
      <c r="AV18" s="23"/>
      <c r="AW18" s="23"/>
      <c r="AX18" s="23"/>
      <c r="AY18" s="23"/>
      <c r="AZ18" s="23"/>
      <c r="BA18" s="23"/>
      <c r="BB18" s="23"/>
      <c r="BC18" s="23"/>
      <c r="BD18" s="31"/>
      <c r="BE18" s="47">
        <f t="shared" si="0"/>
        <v>0</v>
      </c>
      <c r="BF18" s="10">
        <f t="shared" si="1"/>
        <v>0</v>
      </c>
      <c r="BG18" s="10">
        <f t="shared" si="2"/>
        <v>0</v>
      </c>
      <c r="BH18" s="39" t="str">
        <f t="shared" ref="BH18:BH23" si="3">(IF(AND(BE18&gt;=1,BF18&gt;=0,BG18&gt;=1),SUM(BE18/(BE18+BF18)),IF(AND(BE18=0,BF18&gt;=1,BG18&gt;=1),0,IF(AND(BE18=0,BF18=0,BG18=0),"",IF(BG18&lt;&gt;0,"NA",SUM(BE18/(BE18+BF18)))))))</f>
        <v/>
      </c>
    </row>
    <row r="19" spans="2:60" ht="39.950000000000003" customHeight="1" thickBot="1">
      <c r="B19" s="142">
        <v>3</v>
      </c>
      <c r="C19" s="160" t="s">
        <v>30</v>
      </c>
      <c r="D19" s="190"/>
      <c r="E19" s="190"/>
      <c r="F19" s="191"/>
      <c r="G19" s="22"/>
      <c r="H19" s="23"/>
      <c r="I19" s="23"/>
      <c r="J19" s="23"/>
      <c r="K19" s="23"/>
      <c r="L19" s="23"/>
      <c r="M19" s="23"/>
      <c r="N19" s="23"/>
      <c r="O19" s="23"/>
      <c r="P19" s="31"/>
      <c r="Q19" s="62"/>
      <c r="R19" s="23"/>
      <c r="S19" s="23"/>
      <c r="T19" s="23"/>
      <c r="U19" s="23"/>
      <c r="V19" s="23"/>
      <c r="W19" s="23"/>
      <c r="X19" s="23"/>
      <c r="Y19" s="23"/>
      <c r="Z19" s="107"/>
      <c r="AA19" s="22"/>
      <c r="AB19" s="23"/>
      <c r="AC19" s="23"/>
      <c r="AD19" s="23"/>
      <c r="AE19" s="23"/>
      <c r="AF19" s="23"/>
      <c r="AG19" s="23"/>
      <c r="AH19" s="23"/>
      <c r="AI19" s="23"/>
      <c r="AJ19" s="31"/>
      <c r="AK19" s="62"/>
      <c r="AL19" s="23"/>
      <c r="AM19" s="23"/>
      <c r="AN19" s="23"/>
      <c r="AO19" s="23"/>
      <c r="AP19" s="23"/>
      <c r="AQ19" s="23"/>
      <c r="AR19" s="23"/>
      <c r="AS19" s="23"/>
      <c r="AT19" s="107"/>
      <c r="AU19" s="22"/>
      <c r="AV19" s="23"/>
      <c r="AW19" s="23"/>
      <c r="AX19" s="23"/>
      <c r="AY19" s="23"/>
      <c r="AZ19" s="23"/>
      <c r="BA19" s="23"/>
      <c r="BB19" s="23"/>
      <c r="BC19" s="23"/>
      <c r="BD19" s="31"/>
      <c r="BE19" s="47">
        <f t="shared" si="0"/>
        <v>0</v>
      </c>
      <c r="BF19" s="10">
        <f t="shared" si="1"/>
        <v>0</v>
      </c>
      <c r="BG19" s="10">
        <f t="shared" si="2"/>
        <v>0</v>
      </c>
      <c r="BH19" s="39" t="str">
        <f t="shared" si="3"/>
        <v/>
      </c>
    </row>
    <row r="20" spans="2:60" ht="39.950000000000003" customHeight="1" thickBot="1">
      <c r="B20" s="142">
        <v>4</v>
      </c>
      <c r="C20" s="173" t="s">
        <v>35</v>
      </c>
      <c r="D20" s="174"/>
      <c r="E20" s="174"/>
      <c r="F20" s="175"/>
      <c r="G20" s="22"/>
      <c r="H20" s="23"/>
      <c r="I20" s="23"/>
      <c r="J20" s="23"/>
      <c r="K20" s="23"/>
      <c r="L20" s="23"/>
      <c r="M20" s="23"/>
      <c r="N20" s="23"/>
      <c r="O20" s="23"/>
      <c r="P20" s="31"/>
      <c r="Q20" s="62"/>
      <c r="R20" s="23"/>
      <c r="S20" s="23"/>
      <c r="T20" s="23"/>
      <c r="U20" s="23"/>
      <c r="V20" s="23"/>
      <c r="W20" s="23"/>
      <c r="X20" s="23"/>
      <c r="Y20" s="23"/>
      <c r="Z20" s="107"/>
      <c r="AA20" s="22"/>
      <c r="AB20" s="23"/>
      <c r="AC20" s="23"/>
      <c r="AD20" s="23"/>
      <c r="AE20" s="23"/>
      <c r="AF20" s="23"/>
      <c r="AG20" s="23"/>
      <c r="AH20" s="23"/>
      <c r="AI20" s="23"/>
      <c r="AJ20" s="31"/>
      <c r="AK20" s="62"/>
      <c r="AL20" s="23"/>
      <c r="AM20" s="23"/>
      <c r="AN20" s="23"/>
      <c r="AO20" s="23"/>
      <c r="AP20" s="23"/>
      <c r="AQ20" s="23"/>
      <c r="AR20" s="23"/>
      <c r="AS20" s="23"/>
      <c r="AT20" s="107"/>
      <c r="AU20" s="22"/>
      <c r="AV20" s="23"/>
      <c r="AW20" s="23"/>
      <c r="AX20" s="23"/>
      <c r="AY20" s="23"/>
      <c r="AZ20" s="23"/>
      <c r="BA20" s="23"/>
      <c r="BB20" s="23"/>
      <c r="BC20" s="23"/>
      <c r="BD20" s="31"/>
      <c r="BE20" s="47">
        <f t="shared" si="0"/>
        <v>0</v>
      </c>
      <c r="BF20" s="10">
        <f t="shared" si="1"/>
        <v>0</v>
      </c>
      <c r="BG20" s="10">
        <f t="shared" si="2"/>
        <v>0</v>
      </c>
      <c r="BH20" s="39" t="str">
        <f t="shared" si="3"/>
        <v/>
      </c>
    </row>
    <row r="21" spans="2:60" ht="39.950000000000003" customHeight="1" thickBot="1">
      <c r="B21" s="142">
        <v>5</v>
      </c>
      <c r="C21" s="173" t="s">
        <v>124</v>
      </c>
      <c r="D21" s="176"/>
      <c r="E21" s="176"/>
      <c r="F21" s="177"/>
      <c r="G21" s="22"/>
      <c r="H21" s="23"/>
      <c r="I21" s="23"/>
      <c r="J21" s="23"/>
      <c r="K21" s="23"/>
      <c r="L21" s="23"/>
      <c r="M21" s="23"/>
      <c r="N21" s="23"/>
      <c r="O21" s="23"/>
      <c r="P21" s="31"/>
      <c r="Q21" s="62"/>
      <c r="R21" s="23"/>
      <c r="S21" s="23"/>
      <c r="T21" s="23"/>
      <c r="U21" s="23"/>
      <c r="V21" s="23"/>
      <c r="W21" s="23"/>
      <c r="X21" s="23"/>
      <c r="Y21" s="23"/>
      <c r="Z21" s="107"/>
      <c r="AA21" s="22"/>
      <c r="AB21" s="23"/>
      <c r="AC21" s="23"/>
      <c r="AD21" s="23"/>
      <c r="AE21" s="23"/>
      <c r="AF21" s="23"/>
      <c r="AG21" s="23"/>
      <c r="AH21" s="23"/>
      <c r="AI21" s="23"/>
      <c r="AJ21" s="31"/>
      <c r="AK21" s="62"/>
      <c r="AL21" s="23"/>
      <c r="AM21" s="23"/>
      <c r="AN21" s="23"/>
      <c r="AO21" s="23"/>
      <c r="AP21" s="23"/>
      <c r="AQ21" s="23"/>
      <c r="AR21" s="23"/>
      <c r="AS21" s="23"/>
      <c r="AT21" s="107"/>
      <c r="AU21" s="22"/>
      <c r="AV21" s="23"/>
      <c r="AW21" s="23"/>
      <c r="AX21" s="23"/>
      <c r="AY21" s="23"/>
      <c r="AZ21" s="23"/>
      <c r="BA21" s="23"/>
      <c r="BB21" s="23"/>
      <c r="BC21" s="23"/>
      <c r="BD21" s="31"/>
      <c r="BE21" s="47">
        <f t="shared" si="0"/>
        <v>0</v>
      </c>
      <c r="BF21" s="10">
        <f t="shared" si="1"/>
        <v>0</v>
      </c>
      <c r="BG21" s="10">
        <f t="shared" si="2"/>
        <v>0</v>
      </c>
      <c r="BH21" s="39" t="str">
        <f t="shared" si="3"/>
        <v/>
      </c>
    </row>
    <row r="22" spans="2:60" ht="39.950000000000003" customHeight="1" thickBot="1">
      <c r="B22" s="142">
        <v>6</v>
      </c>
      <c r="C22" s="173" t="s">
        <v>57</v>
      </c>
      <c r="D22" s="176"/>
      <c r="E22" s="176"/>
      <c r="F22" s="177"/>
      <c r="G22" s="22"/>
      <c r="H22" s="23"/>
      <c r="I22" s="23"/>
      <c r="J22" s="23"/>
      <c r="K22" s="23"/>
      <c r="L22" s="23"/>
      <c r="M22" s="23"/>
      <c r="N22" s="23"/>
      <c r="O22" s="23"/>
      <c r="P22" s="31"/>
      <c r="Q22" s="62"/>
      <c r="R22" s="23"/>
      <c r="S22" s="23"/>
      <c r="T22" s="23"/>
      <c r="U22" s="23"/>
      <c r="V22" s="23"/>
      <c r="W22" s="23"/>
      <c r="X22" s="23"/>
      <c r="Y22" s="23"/>
      <c r="Z22" s="107"/>
      <c r="AA22" s="22"/>
      <c r="AB22" s="23"/>
      <c r="AC22" s="23"/>
      <c r="AD22" s="23"/>
      <c r="AE22" s="23"/>
      <c r="AF22" s="23"/>
      <c r="AG22" s="23"/>
      <c r="AH22" s="23"/>
      <c r="AI22" s="23"/>
      <c r="AJ22" s="31"/>
      <c r="AK22" s="62"/>
      <c r="AL22" s="23"/>
      <c r="AM22" s="23"/>
      <c r="AN22" s="23"/>
      <c r="AO22" s="23"/>
      <c r="AP22" s="23"/>
      <c r="AQ22" s="23"/>
      <c r="AR22" s="23"/>
      <c r="AS22" s="23"/>
      <c r="AT22" s="107"/>
      <c r="AU22" s="22"/>
      <c r="AV22" s="23"/>
      <c r="AW22" s="23"/>
      <c r="AX22" s="23"/>
      <c r="AY22" s="23"/>
      <c r="AZ22" s="23"/>
      <c r="BA22" s="23"/>
      <c r="BB22" s="23"/>
      <c r="BC22" s="23"/>
      <c r="BD22" s="31"/>
      <c r="BE22" s="47">
        <f t="shared" si="0"/>
        <v>0</v>
      </c>
      <c r="BF22" s="10">
        <f t="shared" si="1"/>
        <v>0</v>
      </c>
      <c r="BG22" s="10">
        <f t="shared" si="2"/>
        <v>0</v>
      </c>
      <c r="BH22" s="39" t="str">
        <f t="shared" si="3"/>
        <v/>
      </c>
    </row>
    <row r="23" spans="2:60" ht="39.950000000000003" customHeight="1" thickBot="1">
      <c r="B23" s="142">
        <v>7</v>
      </c>
      <c r="C23" s="160" t="s">
        <v>58</v>
      </c>
      <c r="D23" s="153"/>
      <c r="E23" s="153"/>
      <c r="F23" s="154"/>
      <c r="G23" s="22"/>
      <c r="H23" s="23"/>
      <c r="I23" s="23"/>
      <c r="J23" s="23"/>
      <c r="K23" s="23"/>
      <c r="L23" s="23"/>
      <c r="M23" s="23"/>
      <c r="N23" s="23"/>
      <c r="O23" s="23"/>
      <c r="P23" s="31"/>
      <c r="Q23" s="62"/>
      <c r="R23" s="23"/>
      <c r="S23" s="23"/>
      <c r="T23" s="23"/>
      <c r="U23" s="23"/>
      <c r="V23" s="23"/>
      <c r="W23" s="23"/>
      <c r="X23" s="23"/>
      <c r="Y23" s="23"/>
      <c r="Z23" s="107"/>
      <c r="AA23" s="22"/>
      <c r="AB23" s="23"/>
      <c r="AC23" s="23"/>
      <c r="AD23" s="23"/>
      <c r="AE23" s="23"/>
      <c r="AF23" s="23"/>
      <c r="AG23" s="23"/>
      <c r="AH23" s="23"/>
      <c r="AI23" s="23"/>
      <c r="AJ23" s="31"/>
      <c r="AK23" s="62"/>
      <c r="AL23" s="23"/>
      <c r="AM23" s="23"/>
      <c r="AN23" s="23"/>
      <c r="AO23" s="23"/>
      <c r="AP23" s="23"/>
      <c r="AQ23" s="23"/>
      <c r="AR23" s="23"/>
      <c r="AS23" s="23"/>
      <c r="AT23" s="107"/>
      <c r="AU23" s="22"/>
      <c r="AV23" s="23"/>
      <c r="AW23" s="23"/>
      <c r="AX23" s="23"/>
      <c r="AY23" s="23"/>
      <c r="AZ23" s="23"/>
      <c r="BA23" s="23"/>
      <c r="BB23" s="23"/>
      <c r="BC23" s="23"/>
      <c r="BD23" s="31"/>
      <c r="BE23" s="47">
        <f t="shared" si="0"/>
        <v>0</v>
      </c>
      <c r="BF23" s="10">
        <f t="shared" si="1"/>
        <v>0</v>
      </c>
      <c r="BG23" s="10">
        <f t="shared" si="2"/>
        <v>0</v>
      </c>
      <c r="BH23" s="39" t="str">
        <f t="shared" si="3"/>
        <v/>
      </c>
    </row>
    <row r="24" spans="2:60" ht="39.950000000000003" customHeight="1" thickBot="1">
      <c r="B24" s="142">
        <v>8</v>
      </c>
      <c r="C24" s="160" t="s">
        <v>59</v>
      </c>
      <c r="D24" s="153"/>
      <c r="E24" s="153"/>
      <c r="F24" s="154"/>
      <c r="G24" s="22"/>
      <c r="H24" s="23"/>
      <c r="I24" s="23"/>
      <c r="J24" s="23"/>
      <c r="K24" s="23"/>
      <c r="L24" s="23"/>
      <c r="M24" s="23"/>
      <c r="N24" s="23"/>
      <c r="O24" s="23"/>
      <c r="P24" s="31"/>
      <c r="Q24" s="62"/>
      <c r="R24" s="23"/>
      <c r="S24" s="23"/>
      <c r="T24" s="23"/>
      <c r="U24" s="23"/>
      <c r="V24" s="23"/>
      <c r="W24" s="23"/>
      <c r="X24" s="23"/>
      <c r="Y24" s="23"/>
      <c r="Z24" s="107"/>
      <c r="AA24" s="22"/>
      <c r="AB24" s="23"/>
      <c r="AC24" s="23"/>
      <c r="AD24" s="23"/>
      <c r="AE24" s="23"/>
      <c r="AF24" s="23"/>
      <c r="AG24" s="23"/>
      <c r="AH24" s="23"/>
      <c r="AI24" s="23"/>
      <c r="AJ24" s="31"/>
      <c r="AK24" s="62"/>
      <c r="AL24" s="23"/>
      <c r="AM24" s="23"/>
      <c r="AN24" s="23"/>
      <c r="AO24" s="23"/>
      <c r="AP24" s="23"/>
      <c r="AQ24" s="23"/>
      <c r="AR24" s="23"/>
      <c r="AS24" s="23"/>
      <c r="AT24" s="107"/>
      <c r="AU24" s="22"/>
      <c r="AV24" s="23"/>
      <c r="AW24" s="23"/>
      <c r="AX24" s="23"/>
      <c r="AY24" s="23"/>
      <c r="AZ24" s="23"/>
      <c r="BA24" s="23"/>
      <c r="BB24" s="23"/>
      <c r="BC24" s="23"/>
      <c r="BD24" s="31"/>
      <c r="BE24" s="47"/>
      <c r="BF24" s="10"/>
      <c r="BG24" s="10"/>
      <c r="BH24" s="91"/>
    </row>
    <row r="25" spans="2:60" ht="39.950000000000003" customHeight="1" thickBot="1">
      <c r="B25" s="142">
        <v>9</v>
      </c>
      <c r="C25" s="160" t="s">
        <v>60</v>
      </c>
      <c r="D25" s="165"/>
      <c r="E25" s="165"/>
      <c r="F25" s="166"/>
      <c r="G25" s="22"/>
      <c r="H25" s="23"/>
      <c r="I25" s="23"/>
      <c r="J25" s="23"/>
      <c r="K25" s="23"/>
      <c r="L25" s="23"/>
      <c r="M25" s="23"/>
      <c r="N25" s="23"/>
      <c r="O25" s="23"/>
      <c r="P25" s="31"/>
      <c r="Q25" s="62"/>
      <c r="R25" s="23"/>
      <c r="S25" s="23"/>
      <c r="T25" s="23"/>
      <c r="U25" s="23"/>
      <c r="V25" s="23"/>
      <c r="W25" s="23"/>
      <c r="X25" s="23"/>
      <c r="Y25" s="23"/>
      <c r="Z25" s="107"/>
      <c r="AA25" s="22"/>
      <c r="AB25" s="23"/>
      <c r="AC25" s="23"/>
      <c r="AD25" s="23"/>
      <c r="AE25" s="23"/>
      <c r="AF25" s="23"/>
      <c r="AG25" s="23"/>
      <c r="AH25" s="23"/>
      <c r="AI25" s="23"/>
      <c r="AJ25" s="31"/>
      <c r="AK25" s="62"/>
      <c r="AL25" s="23"/>
      <c r="AM25" s="23"/>
      <c r="AN25" s="23"/>
      <c r="AO25" s="23"/>
      <c r="AP25" s="23"/>
      <c r="AQ25" s="23"/>
      <c r="AR25" s="23"/>
      <c r="AS25" s="23"/>
      <c r="AT25" s="107"/>
      <c r="AU25" s="22"/>
      <c r="AV25" s="23"/>
      <c r="AW25" s="23"/>
      <c r="AX25" s="23"/>
      <c r="AY25" s="23"/>
      <c r="AZ25" s="23"/>
      <c r="BA25" s="23"/>
      <c r="BB25" s="23"/>
      <c r="BC25" s="23"/>
      <c r="BD25" s="31"/>
      <c r="BE25" s="47"/>
      <c r="BF25" s="10"/>
      <c r="BG25" s="10"/>
      <c r="BH25" s="91"/>
    </row>
    <row r="26" spans="2:60" ht="39.950000000000003" customHeight="1" thickBot="1">
      <c r="B26" s="142">
        <v>10</v>
      </c>
      <c r="C26" s="167" t="s">
        <v>61</v>
      </c>
      <c r="D26" s="168"/>
      <c r="E26" s="168"/>
      <c r="F26" s="169"/>
      <c r="G26" s="125" t="str">
        <f>IF(G13&lt;&gt;" ",IF(G25&gt;=G24,"No","Yes")," ")</f>
        <v xml:space="preserve"> </v>
      </c>
      <c r="H26" s="124" t="str">
        <f>IF(H13&lt;&gt;"",IF(H25&gt;=H24,"No","Yes")," ")</f>
        <v xml:space="preserve"> </v>
      </c>
      <c r="I26" s="124" t="str">
        <f t="shared" ref="I26:BD26" si="4">IF(I13&lt;&gt;"",IF(I25&gt;=I24,"No","Yes")," ")</f>
        <v xml:space="preserve"> </v>
      </c>
      <c r="J26" s="124" t="str">
        <f t="shared" si="4"/>
        <v xml:space="preserve"> </v>
      </c>
      <c r="K26" s="124" t="str">
        <f t="shared" si="4"/>
        <v xml:space="preserve"> </v>
      </c>
      <c r="L26" s="124" t="str">
        <f t="shared" si="4"/>
        <v xml:space="preserve"> </v>
      </c>
      <c r="M26" s="124" t="str">
        <f t="shared" si="4"/>
        <v xml:space="preserve"> </v>
      </c>
      <c r="N26" s="124" t="str">
        <f t="shared" si="4"/>
        <v xml:space="preserve"> </v>
      </c>
      <c r="O26" s="124" t="str">
        <f t="shared" si="4"/>
        <v xml:space="preserve"> </v>
      </c>
      <c r="P26" s="126" t="str">
        <f t="shared" si="4"/>
        <v xml:space="preserve"> </v>
      </c>
      <c r="Q26" s="145" t="str">
        <f t="shared" si="4"/>
        <v xml:space="preserve"> </v>
      </c>
      <c r="R26" s="124" t="str">
        <f t="shared" si="4"/>
        <v xml:space="preserve"> </v>
      </c>
      <c r="S26" s="124" t="str">
        <f t="shared" si="4"/>
        <v xml:space="preserve"> </v>
      </c>
      <c r="T26" s="124" t="str">
        <f t="shared" si="4"/>
        <v xml:space="preserve"> </v>
      </c>
      <c r="U26" s="124" t="str">
        <f t="shared" si="4"/>
        <v xml:space="preserve"> </v>
      </c>
      <c r="V26" s="124" t="str">
        <f t="shared" si="4"/>
        <v xml:space="preserve"> </v>
      </c>
      <c r="W26" s="124" t="str">
        <f t="shared" si="4"/>
        <v xml:space="preserve"> </v>
      </c>
      <c r="X26" s="124" t="str">
        <f t="shared" si="4"/>
        <v xml:space="preserve"> </v>
      </c>
      <c r="Y26" s="124" t="str">
        <f t="shared" si="4"/>
        <v xml:space="preserve"> </v>
      </c>
      <c r="Z26" s="146" t="str">
        <f t="shared" si="4"/>
        <v xml:space="preserve"> </v>
      </c>
      <c r="AA26" s="125" t="str">
        <f t="shared" si="4"/>
        <v xml:space="preserve"> </v>
      </c>
      <c r="AB26" s="124" t="str">
        <f t="shared" si="4"/>
        <v xml:space="preserve"> </v>
      </c>
      <c r="AC26" s="124" t="str">
        <f t="shared" si="4"/>
        <v xml:space="preserve"> </v>
      </c>
      <c r="AD26" s="124" t="str">
        <f t="shared" si="4"/>
        <v xml:space="preserve"> </v>
      </c>
      <c r="AE26" s="124" t="str">
        <f t="shared" si="4"/>
        <v xml:space="preserve"> </v>
      </c>
      <c r="AF26" s="124" t="str">
        <f t="shared" si="4"/>
        <v xml:space="preserve"> </v>
      </c>
      <c r="AG26" s="124" t="str">
        <f t="shared" si="4"/>
        <v xml:space="preserve"> </v>
      </c>
      <c r="AH26" s="124" t="str">
        <f t="shared" si="4"/>
        <v xml:space="preserve"> </v>
      </c>
      <c r="AI26" s="124" t="str">
        <f t="shared" si="4"/>
        <v xml:space="preserve"> </v>
      </c>
      <c r="AJ26" s="126" t="str">
        <f t="shared" si="4"/>
        <v xml:space="preserve"> </v>
      </c>
      <c r="AK26" s="145" t="str">
        <f t="shared" si="4"/>
        <v xml:space="preserve"> </v>
      </c>
      <c r="AL26" s="124" t="str">
        <f t="shared" si="4"/>
        <v xml:space="preserve"> </v>
      </c>
      <c r="AM26" s="124" t="str">
        <f t="shared" si="4"/>
        <v xml:space="preserve"> </v>
      </c>
      <c r="AN26" s="124" t="str">
        <f t="shared" si="4"/>
        <v xml:space="preserve"> </v>
      </c>
      <c r="AO26" s="124" t="str">
        <f t="shared" si="4"/>
        <v xml:space="preserve"> </v>
      </c>
      <c r="AP26" s="124" t="str">
        <f t="shared" si="4"/>
        <v xml:space="preserve"> </v>
      </c>
      <c r="AQ26" s="124" t="str">
        <f t="shared" si="4"/>
        <v xml:space="preserve"> </v>
      </c>
      <c r="AR26" s="124" t="str">
        <f t="shared" si="4"/>
        <v xml:space="preserve"> </v>
      </c>
      <c r="AS26" s="124" t="str">
        <f t="shared" si="4"/>
        <v xml:space="preserve"> </v>
      </c>
      <c r="AT26" s="146" t="str">
        <f t="shared" si="4"/>
        <v xml:space="preserve"> </v>
      </c>
      <c r="AU26" s="125" t="str">
        <f t="shared" si="4"/>
        <v xml:space="preserve"> </v>
      </c>
      <c r="AV26" s="124" t="str">
        <f t="shared" si="4"/>
        <v xml:space="preserve"> </v>
      </c>
      <c r="AW26" s="124" t="str">
        <f t="shared" si="4"/>
        <v xml:space="preserve"> </v>
      </c>
      <c r="AX26" s="124" t="str">
        <f t="shared" si="4"/>
        <v xml:space="preserve"> </v>
      </c>
      <c r="AY26" s="124" t="str">
        <f t="shared" si="4"/>
        <v xml:space="preserve"> </v>
      </c>
      <c r="AZ26" s="124" t="str">
        <f t="shared" si="4"/>
        <v xml:space="preserve"> </v>
      </c>
      <c r="BA26" s="124" t="str">
        <f t="shared" si="4"/>
        <v xml:space="preserve"> </v>
      </c>
      <c r="BB26" s="124" t="str">
        <f t="shared" si="4"/>
        <v xml:space="preserve"> </v>
      </c>
      <c r="BC26" s="124" t="str">
        <f t="shared" si="4"/>
        <v xml:space="preserve"> </v>
      </c>
      <c r="BD26" s="126" t="str">
        <f t="shared" si="4"/>
        <v xml:space="preserve"> </v>
      </c>
      <c r="BE26" s="47">
        <f>COUNTIF(G26:BD26,"yes")</f>
        <v>0</v>
      </c>
      <c r="BF26" s="10">
        <f>COUNTIF(G26:BD26,"no")</f>
        <v>0</v>
      </c>
      <c r="BG26" s="10">
        <f>COUNTIF(G26:BD26,"na")</f>
        <v>0</v>
      </c>
      <c r="BH26" s="39" t="str">
        <f>(IF(AND(BE26&gt;=1,BF26&gt;=0,BG26&gt;=1),SUM(BE26/(BE26+BF26)),IF(AND(BE26=0,BF26&gt;=1,BG26&gt;=1),0,IF(AND(BE26=0,BF26=0,BG26=0),"",IF(BG26&lt;&gt;0,"NA",SUM(BE26/(BE26+BF26)))))))</f>
        <v/>
      </c>
    </row>
    <row r="27" spans="2:60" ht="39.950000000000003" customHeight="1" thickBot="1">
      <c r="B27" s="142">
        <v>11</v>
      </c>
      <c r="C27" s="167" t="s">
        <v>62</v>
      </c>
      <c r="D27" s="168"/>
      <c r="E27" s="168"/>
      <c r="F27" s="169"/>
      <c r="G27" s="125" t="str">
        <f>IF(G13&lt;&gt;" ",IF(G25&lt;=G24,"No","Yes")," ")</f>
        <v xml:space="preserve"> </v>
      </c>
      <c r="H27" s="124" t="str">
        <f t="shared" ref="H27:BD27" si="5">IF(H13&lt;&gt;"",IF(H25&lt;=H24,"No","Yes")," ")</f>
        <v xml:space="preserve"> </v>
      </c>
      <c r="I27" s="124" t="str">
        <f t="shared" si="5"/>
        <v xml:space="preserve"> </v>
      </c>
      <c r="J27" s="124" t="str">
        <f t="shared" si="5"/>
        <v xml:space="preserve"> </v>
      </c>
      <c r="K27" s="124" t="str">
        <f t="shared" si="5"/>
        <v xml:space="preserve"> </v>
      </c>
      <c r="L27" s="124" t="str">
        <f t="shared" si="5"/>
        <v xml:space="preserve"> </v>
      </c>
      <c r="M27" s="124" t="str">
        <f t="shared" si="5"/>
        <v xml:space="preserve"> </v>
      </c>
      <c r="N27" s="124" t="str">
        <f t="shared" si="5"/>
        <v xml:space="preserve"> </v>
      </c>
      <c r="O27" s="124" t="str">
        <f t="shared" si="5"/>
        <v xml:space="preserve"> </v>
      </c>
      <c r="P27" s="126" t="str">
        <f t="shared" si="5"/>
        <v xml:space="preserve"> </v>
      </c>
      <c r="Q27" s="145" t="str">
        <f t="shared" si="5"/>
        <v xml:space="preserve"> </v>
      </c>
      <c r="R27" s="124" t="str">
        <f t="shared" si="5"/>
        <v xml:space="preserve"> </v>
      </c>
      <c r="S27" s="124" t="str">
        <f t="shared" si="5"/>
        <v xml:space="preserve"> </v>
      </c>
      <c r="T27" s="124" t="str">
        <f t="shared" si="5"/>
        <v xml:space="preserve"> </v>
      </c>
      <c r="U27" s="124" t="str">
        <f t="shared" si="5"/>
        <v xml:space="preserve"> </v>
      </c>
      <c r="V27" s="124" t="str">
        <f t="shared" si="5"/>
        <v xml:space="preserve"> </v>
      </c>
      <c r="W27" s="124" t="str">
        <f t="shared" si="5"/>
        <v xml:space="preserve"> </v>
      </c>
      <c r="X27" s="124" t="str">
        <f t="shared" si="5"/>
        <v xml:space="preserve"> </v>
      </c>
      <c r="Y27" s="124" t="str">
        <f t="shared" si="5"/>
        <v xml:space="preserve"> </v>
      </c>
      <c r="Z27" s="146" t="str">
        <f t="shared" si="5"/>
        <v xml:space="preserve"> </v>
      </c>
      <c r="AA27" s="125" t="str">
        <f t="shared" si="5"/>
        <v xml:space="preserve"> </v>
      </c>
      <c r="AB27" s="124" t="str">
        <f t="shared" si="5"/>
        <v xml:space="preserve"> </v>
      </c>
      <c r="AC27" s="124" t="str">
        <f t="shared" si="5"/>
        <v xml:space="preserve"> </v>
      </c>
      <c r="AD27" s="124" t="str">
        <f t="shared" si="5"/>
        <v xml:space="preserve"> </v>
      </c>
      <c r="AE27" s="124" t="str">
        <f t="shared" si="5"/>
        <v xml:space="preserve"> </v>
      </c>
      <c r="AF27" s="124" t="str">
        <f t="shared" si="5"/>
        <v xml:space="preserve"> </v>
      </c>
      <c r="AG27" s="124" t="str">
        <f t="shared" si="5"/>
        <v xml:space="preserve"> </v>
      </c>
      <c r="AH27" s="124" t="str">
        <f t="shared" si="5"/>
        <v xml:space="preserve"> </v>
      </c>
      <c r="AI27" s="124" t="str">
        <f t="shared" si="5"/>
        <v xml:space="preserve"> </v>
      </c>
      <c r="AJ27" s="126" t="str">
        <f t="shared" si="5"/>
        <v xml:space="preserve"> </v>
      </c>
      <c r="AK27" s="145" t="str">
        <f t="shared" si="5"/>
        <v xml:space="preserve"> </v>
      </c>
      <c r="AL27" s="124" t="str">
        <f t="shared" si="5"/>
        <v xml:space="preserve"> </v>
      </c>
      <c r="AM27" s="124" t="str">
        <f t="shared" si="5"/>
        <v xml:space="preserve"> </v>
      </c>
      <c r="AN27" s="124" t="str">
        <f t="shared" si="5"/>
        <v xml:space="preserve"> </v>
      </c>
      <c r="AO27" s="124" t="str">
        <f t="shared" si="5"/>
        <v xml:space="preserve"> </v>
      </c>
      <c r="AP27" s="124" t="str">
        <f t="shared" si="5"/>
        <v xml:space="preserve"> </v>
      </c>
      <c r="AQ27" s="124" t="str">
        <f t="shared" si="5"/>
        <v xml:space="preserve"> </v>
      </c>
      <c r="AR27" s="124" t="str">
        <f t="shared" si="5"/>
        <v xml:space="preserve"> </v>
      </c>
      <c r="AS27" s="124" t="str">
        <f t="shared" si="5"/>
        <v xml:space="preserve"> </v>
      </c>
      <c r="AT27" s="146" t="str">
        <f t="shared" si="5"/>
        <v xml:space="preserve"> </v>
      </c>
      <c r="AU27" s="125" t="str">
        <f t="shared" si="5"/>
        <v xml:space="preserve"> </v>
      </c>
      <c r="AV27" s="124" t="str">
        <f t="shared" si="5"/>
        <v xml:space="preserve"> </v>
      </c>
      <c r="AW27" s="124" t="str">
        <f t="shared" si="5"/>
        <v xml:space="preserve"> </v>
      </c>
      <c r="AX27" s="124" t="str">
        <f t="shared" si="5"/>
        <v xml:space="preserve"> </v>
      </c>
      <c r="AY27" s="124" t="str">
        <f t="shared" si="5"/>
        <v xml:space="preserve"> </v>
      </c>
      <c r="AZ27" s="124" t="str">
        <f t="shared" si="5"/>
        <v xml:space="preserve"> </v>
      </c>
      <c r="BA27" s="124" t="str">
        <f t="shared" si="5"/>
        <v xml:space="preserve"> </v>
      </c>
      <c r="BB27" s="124" t="str">
        <f t="shared" si="5"/>
        <v xml:space="preserve"> </v>
      </c>
      <c r="BC27" s="124" t="str">
        <f t="shared" si="5"/>
        <v xml:space="preserve"> </v>
      </c>
      <c r="BD27" s="126" t="str">
        <f t="shared" si="5"/>
        <v xml:space="preserve"> </v>
      </c>
      <c r="BE27" s="47">
        <f>COUNTIF(G27:BD27,"yes")</f>
        <v>0</v>
      </c>
      <c r="BF27" s="10">
        <f>COUNTIF(G27:BD27,"no")</f>
        <v>0</v>
      </c>
      <c r="BG27" s="10">
        <f>COUNTIF(G27:BD27,"na")</f>
        <v>0</v>
      </c>
      <c r="BH27" s="39" t="str">
        <f>(IF(AND(BE27&gt;=1,BF27&gt;=0,BG27&gt;=1),SUM(BE27/(BE27+BF27)),IF(AND(BE27=0,BF27&gt;=1,BG27&gt;=1),0,IF(AND(BE27=0,BF27=0,BG27=0),"",IF(BG27&lt;&gt;0,"NA",SUM(BE27/(BE27+BF27)))))))</f>
        <v/>
      </c>
    </row>
    <row r="28" spans="2:60" ht="39.950000000000003" customHeight="1" thickBot="1">
      <c r="B28" s="142">
        <v>12</v>
      </c>
      <c r="C28" s="160" t="s">
        <v>63</v>
      </c>
      <c r="D28" s="165"/>
      <c r="E28" s="165"/>
      <c r="F28" s="166"/>
      <c r="G28" s="22"/>
      <c r="H28" s="23"/>
      <c r="I28" s="23"/>
      <c r="J28" s="23"/>
      <c r="K28" s="23"/>
      <c r="L28" s="23"/>
      <c r="M28" s="23"/>
      <c r="N28" s="23"/>
      <c r="O28" s="23"/>
      <c r="P28" s="31"/>
      <c r="Q28" s="62"/>
      <c r="R28" s="23"/>
      <c r="S28" s="23"/>
      <c r="T28" s="23"/>
      <c r="U28" s="23"/>
      <c r="V28" s="23"/>
      <c r="W28" s="23"/>
      <c r="X28" s="23"/>
      <c r="Y28" s="23"/>
      <c r="Z28" s="107"/>
      <c r="AA28" s="22"/>
      <c r="AB28" s="23"/>
      <c r="AC28" s="23"/>
      <c r="AD28" s="23"/>
      <c r="AE28" s="23"/>
      <c r="AF28" s="23"/>
      <c r="AG28" s="23"/>
      <c r="AH28" s="23"/>
      <c r="AI28" s="23"/>
      <c r="AJ28" s="31"/>
      <c r="AK28" s="62"/>
      <c r="AL28" s="23"/>
      <c r="AM28" s="23"/>
      <c r="AN28" s="23"/>
      <c r="AO28" s="23"/>
      <c r="AP28" s="23"/>
      <c r="AQ28" s="23"/>
      <c r="AR28" s="23"/>
      <c r="AS28" s="23"/>
      <c r="AT28" s="107"/>
      <c r="AU28" s="22"/>
      <c r="AV28" s="23"/>
      <c r="AW28" s="23"/>
      <c r="AX28" s="23"/>
      <c r="AY28" s="23"/>
      <c r="AZ28" s="23"/>
      <c r="BA28" s="23"/>
      <c r="BB28" s="23"/>
      <c r="BC28" s="23"/>
      <c r="BD28" s="31"/>
      <c r="BE28" s="47">
        <f>COUNTIF(G28:BD28,"yes")</f>
        <v>0</v>
      </c>
      <c r="BF28" s="10">
        <f>COUNTIF(G28:BD28,"no")</f>
        <v>0</v>
      </c>
      <c r="BG28" s="10">
        <f>COUNTIF(G28:BD28,"na")</f>
        <v>0</v>
      </c>
      <c r="BH28" s="39" t="str">
        <f>(IF(AND(BE28&gt;=1,BF28&gt;=0,BG28&gt;=1),SUM(BE28/(BE28+BF28)),IF(AND(BE28=0,BF28&gt;=1,BG28&gt;=1),0,IF(AND(BE28=0,BF28=0,BG28=0),"",IF(BG28&lt;&gt;0,"NA",SUM(BE28/(BE28+BF28)))))))</f>
        <v/>
      </c>
    </row>
    <row r="29" spans="2:60" ht="39.950000000000003" customHeight="1" thickBot="1">
      <c r="B29" s="142">
        <v>13</v>
      </c>
      <c r="C29" s="170" t="s">
        <v>131</v>
      </c>
      <c r="D29" s="171"/>
      <c r="E29" s="171"/>
      <c r="F29" s="172"/>
      <c r="G29" s="22"/>
      <c r="H29" s="23"/>
      <c r="I29" s="23"/>
      <c r="J29" s="23"/>
      <c r="K29" s="23"/>
      <c r="L29" s="23"/>
      <c r="M29" s="23"/>
      <c r="N29" s="23"/>
      <c r="O29" s="23"/>
      <c r="P29" s="31"/>
      <c r="Q29" s="62"/>
      <c r="R29" s="23"/>
      <c r="S29" s="23"/>
      <c r="T29" s="23"/>
      <c r="U29" s="23"/>
      <c r="V29" s="23"/>
      <c r="W29" s="23"/>
      <c r="X29" s="23"/>
      <c r="Y29" s="23"/>
      <c r="Z29" s="107"/>
      <c r="AA29" s="22"/>
      <c r="AB29" s="23"/>
      <c r="AC29" s="23"/>
      <c r="AD29" s="23"/>
      <c r="AE29" s="23"/>
      <c r="AF29" s="23"/>
      <c r="AG29" s="23"/>
      <c r="AH29" s="23"/>
      <c r="AI29" s="23"/>
      <c r="AJ29" s="31"/>
      <c r="AK29" s="62"/>
      <c r="AL29" s="23"/>
      <c r="AM29" s="23"/>
      <c r="AN29" s="23"/>
      <c r="AO29" s="23"/>
      <c r="AP29" s="23"/>
      <c r="AQ29" s="23"/>
      <c r="AR29" s="23"/>
      <c r="AS29" s="23"/>
      <c r="AT29" s="107"/>
      <c r="AU29" s="22"/>
      <c r="AV29" s="23"/>
      <c r="AW29" s="23"/>
      <c r="AX29" s="23"/>
      <c r="AY29" s="23"/>
      <c r="AZ29" s="23"/>
      <c r="BA29" s="23"/>
      <c r="BB29" s="23"/>
      <c r="BC29" s="23"/>
      <c r="BD29" s="31"/>
      <c r="BE29" s="47">
        <f>COUNTIF(G29:BD29,"yes")</f>
        <v>0</v>
      </c>
      <c r="BF29" s="10">
        <f>COUNTIF(G29:BD29,"no")</f>
        <v>0</v>
      </c>
      <c r="BG29" s="10">
        <f>COUNTIF(G29:BD29,"na")</f>
        <v>0</v>
      </c>
      <c r="BH29" s="39" t="str">
        <f>(IF(AND(BE29&gt;=1,BF29&gt;=0,BG29&gt;=1),SUM(BE29/(BE29+BF29)),IF(AND(BE29=0,BF29&gt;=1,BG29&gt;=1),0,IF(AND(BE29=0,BF29=0,BG29=0),"",IF(BG29&lt;&gt;0,"NA",SUM(BE29/(BE29+BF29)))))))</f>
        <v/>
      </c>
    </row>
    <row r="30" spans="2:60" ht="39.950000000000003" customHeight="1" thickBot="1">
      <c r="B30" s="143">
        <v>14</v>
      </c>
      <c r="C30" s="178" t="s">
        <v>126</v>
      </c>
      <c r="D30" s="179"/>
      <c r="E30" s="179"/>
      <c r="F30" s="180"/>
      <c r="G30" s="92"/>
      <c r="H30" s="93"/>
      <c r="I30" s="93"/>
      <c r="J30" s="93"/>
      <c r="K30" s="93"/>
      <c r="L30" s="93"/>
      <c r="M30" s="93"/>
      <c r="N30" s="93"/>
      <c r="O30" s="93"/>
      <c r="P30" s="94"/>
      <c r="Q30" s="101"/>
      <c r="R30" s="93"/>
      <c r="S30" s="93"/>
      <c r="T30" s="93"/>
      <c r="U30" s="93"/>
      <c r="V30" s="93"/>
      <c r="W30" s="93"/>
      <c r="X30" s="93"/>
      <c r="Y30" s="93"/>
      <c r="Z30" s="108"/>
      <c r="AA30" s="92"/>
      <c r="AB30" s="93"/>
      <c r="AC30" s="93"/>
      <c r="AD30" s="93"/>
      <c r="AE30" s="93"/>
      <c r="AF30" s="93"/>
      <c r="AG30" s="93"/>
      <c r="AH30" s="93"/>
      <c r="AI30" s="93"/>
      <c r="AJ30" s="94"/>
      <c r="AK30" s="101"/>
      <c r="AL30" s="93"/>
      <c r="AM30" s="93"/>
      <c r="AN30" s="93"/>
      <c r="AO30" s="93"/>
      <c r="AP30" s="93"/>
      <c r="AQ30" s="93"/>
      <c r="AR30" s="93"/>
      <c r="AS30" s="93"/>
      <c r="AT30" s="108"/>
      <c r="AU30" s="92"/>
      <c r="AV30" s="93"/>
      <c r="AW30" s="93"/>
      <c r="AX30" s="93"/>
      <c r="AY30" s="93"/>
      <c r="AZ30" s="93"/>
      <c r="BA30" s="93"/>
      <c r="BB30" s="93"/>
      <c r="BC30" s="93"/>
      <c r="BD30" s="94"/>
      <c r="BE30" s="47">
        <f>COUNTIF(G30:BD30,"yes")</f>
        <v>0</v>
      </c>
      <c r="BF30" s="10">
        <f>COUNTIF(G30:BD30,"no")</f>
        <v>0</v>
      </c>
      <c r="BG30" s="10">
        <f>COUNTIF(G30:BD30,"na")</f>
        <v>0</v>
      </c>
      <c r="BH30" s="39" t="str">
        <f>(IF(AND(BE30&gt;=1,BF30&gt;=0,BG30&gt;=1),SUM(BE30/(BE30+BF30)),IF(AND(BE30=0,BF30&gt;=1,BG30&gt;=1),0,IF(AND(BE30=0,BF30=0,BG30=0),"",IF(BG30&lt;&gt;0,"NA",SUM(BE30/(BE30+BF30)))))))</f>
        <v/>
      </c>
    </row>
    <row r="31" spans="2:60" ht="307.5" customHeight="1" thickBot="1">
      <c r="C31" s="158" t="s">
        <v>32</v>
      </c>
      <c r="D31" s="159"/>
      <c r="E31" s="159"/>
      <c r="F31" s="159"/>
      <c r="G31" s="103"/>
      <c r="H31" s="104"/>
      <c r="I31" s="104"/>
      <c r="J31" s="104"/>
      <c r="K31" s="104"/>
      <c r="L31" s="104"/>
      <c r="M31" s="104"/>
      <c r="N31" s="104"/>
      <c r="O31" s="104"/>
      <c r="P31" s="105"/>
      <c r="Q31" s="103"/>
      <c r="R31" s="104"/>
      <c r="S31" s="104"/>
      <c r="T31" s="104"/>
      <c r="U31" s="124" t="str">
        <f>IF(U18&lt;&gt;"",IF(U30&gt;=U29,"No","Yes")," ")</f>
        <v xml:space="preserve"> </v>
      </c>
      <c r="V31" s="104"/>
      <c r="W31" s="104"/>
      <c r="X31" s="104"/>
      <c r="Y31" s="104"/>
      <c r="Z31" s="105"/>
      <c r="AA31" s="103"/>
      <c r="AB31" s="104"/>
      <c r="AC31" s="104"/>
      <c r="AD31" s="104"/>
      <c r="AE31" s="104"/>
      <c r="AF31" s="104"/>
      <c r="AG31" s="104"/>
      <c r="AH31" s="104"/>
      <c r="AI31" s="104"/>
      <c r="AJ31" s="104"/>
      <c r="AK31" s="103"/>
      <c r="AL31" s="104"/>
      <c r="AM31" s="104"/>
      <c r="AN31" s="104"/>
      <c r="AO31" s="104"/>
      <c r="AP31" s="104"/>
      <c r="AQ31" s="104"/>
      <c r="AR31" s="104"/>
      <c r="AS31" s="104"/>
      <c r="AT31" s="105"/>
      <c r="AU31" s="103"/>
      <c r="AV31" s="104"/>
      <c r="AW31" s="104"/>
      <c r="AX31" s="104"/>
      <c r="AY31" s="104"/>
      <c r="AZ31" s="104"/>
      <c r="BA31" s="104"/>
      <c r="BB31" s="104"/>
      <c r="BC31" s="104"/>
      <c r="BD31" s="109"/>
    </row>
    <row r="35" spans="7:7">
      <c r="G35">
        <v>1</v>
      </c>
    </row>
    <row r="36" spans="7:7">
      <c r="G36">
        <v>2</v>
      </c>
    </row>
    <row r="37" spans="7:7">
      <c r="G37">
        <v>3</v>
      </c>
    </row>
    <row r="38" spans="7:7">
      <c r="G38">
        <v>4</v>
      </c>
    </row>
    <row r="39" spans="7:7">
      <c r="G39">
        <v>5</v>
      </c>
    </row>
  </sheetData>
  <sheetProtection password="CB4B" sheet="1" objects="1" scenarios="1" selectLockedCells="1"/>
  <protectedRanges>
    <protectedRange sqref="B2 F7 I7 N7 F9 G15:BD15 G13:BD13 U31 G17:BD30" name="Range2"/>
    <protectedRange sqref="F7 I7 N7 F9 B2 G15:BD15 G13:BD13 U31 G17:BD30" name="Range1"/>
  </protectedRanges>
  <mergeCells count="35">
    <mergeCell ref="AA11:AJ11"/>
    <mergeCell ref="AK11:AT11"/>
    <mergeCell ref="C27:F27"/>
    <mergeCell ref="AU11:BD11"/>
    <mergeCell ref="B2:U2"/>
    <mergeCell ref="B3:U3"/>
    <mergeCell ref="F6:H6"/>
    <mergeCell ref="N6:P6"/>
    <mergeCell ref="I6:M6"/>
    <mergeCell ref="C21:F21"/>
    <mergeCell ref="I7:M7"/>
    <mergeCell ref="G11:P11"/>
    <mergeCell ref="Q11:Z11"/>
    <mergeCell ref="F7:H7"/>
    <mergeCell ref="C19:F19"/>
    <mergeCell ref="H9:I9"/>
    <mergeCell ref="N7:Q7"/>
    <mergeCell ref="C31:F31"/>
    <mergeCell ref="C23:F23"/>
    <mergeCell ref="K9:O9"/>
    <mergeCell ref="C17:F17"/>
    <mergeCell ref="G14:P14"/>
    <mergeCell ref="C25:F25"/>
    <mergeCell ref="C28:F28"/>
    <mergeCell ref="C26:F26"/>
    <mergeCell ref="C29:F29"/>
    <mergeCell ref="C20:F20"/>
    <mergeCell ref="C24:F24"/>
    <mergeCell ref="C22:F22"/>
    <mergeCell ref="C30:F30"/>
    <mergeCell ref="AU14:BD14"/>
    <mergeCell ref="C18:F18"/>
    <mergeCell ref="Q14:Z14"/>
    <mergeCell ref="AA14:AJ14"/>
    <mergeCell ref="AK14:AT14"/>
  </mergeCells>
  <phoneticPr fontId="0" type="noConversion"/>
  <conditionalFormatting sqref="BH17:BH30">
    <cfRule type="expression" dxfId="15" priority="1" stopIfTrue="1">
      <formula>ISERROR(BH17)</formula>
    </cfRule>
  </conditionalFormatting>
  <dataValidations xWindow="65" yWindow="250" count="3">
    <dataValidation type="list" allowBlank="1" showInputMessage="1" showErrorMessage="1" sqref="BI17:IV19" xr:uid="{00000000-0002-0000-0100-000000000000}">
      <formula1>"yes, no, NA"</formula1>
    </dataValidation>
    <dataValidation type="list" allowBlank="1" showInputMessage="1" showErrorMessage="1" error="Please enter yes, no or NA" prompt="Enter yes, no or NA by clicking arrow" sqref="G17:BD23 G28:BD30" xr:uid="{00000000-0002-0000-0100-000001000000}">
      <formula1>$K$16:$O$16</formula1>
    </dataValidation>
    <dataValidation type="list" allowBlank="1" showInputMessage="1" showErrorMessage="1" sqref="G24:BD25" xr:uid="{00000000-0002-0000-0100-000002000000}">
      <formula1>$G$35:$G$39</formula1>
    </dataValidation>
  </dataValidations>
  <printOptions horizontalCentered="1" verticalCentered="1"/>
  <pageMargins left="0.19685039370078741" right="0.19685039370078741" top="0.32" bottom="0.32" header="0.2" footer="0.21"/>
  <pageSetup paperSize="9" scale="33" orientation="landscape" r:id="rId1"/>
  <headerFooter alignWithMargins="0"/>
  <cellWatches>
    <cellWatch r="BH17"/>
  </cellWatche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12"/>
    <pageSetUpPr autoPageBreaks="0" fitToPage="1"/>
  </sheetPr>
  <dimension ref="B1:J25"/>
  <sheetViews>
    <sheetView showGridLines="0" showRowColHeaders="0" showOutlineSymbols="0" zoomScale="70" zoomScaleNormal="70" zoomScaleSheetLayoutView="70" workbookViewId="0">
      <selection activeCell="E11" sqref="E11:H11"/>
    </sheetView>
  </sheetViews>
  <sheetFormatPr defaultRowHeight="12.75"/>
  <cols>
    <col min="1" max="1" width="6.85546875" customWidth="1"/>
    <col min="2" max="2" width="7.28515625" customWidth="1"/>
    <col min="3" max="3" width="43.28515625" customWidth="1"/>
    <col min="4" max="4" width="11.42578125" customWidth="1"/>
    <col min="5" max="7" width="24.7109375" customWidth="1"/>
    <col min="8" max="8" width="26.42578125" customWidth="1"/>
    <col min="9" max="9" width="28" customWidth="1"/>
    <col min="10" max="10" width="25.7109375" customWidth="1"/>
  </cols>
  <sheetData>
    <row r="1" spans="2:10" ht="45.75" customHeight="1"/>
    <row r="2" spans="2:10" ht="41.25" customHeight="1" thickBot="1">
      <c r="B2" s="192"/>
      <c r="C2" s="192"/>
      <c r="D2" s="192"/>
      <c r="E2" s="192"/>
      <c r="F2" s="192"/>
      <c r="G2" s="192"/>
      <c r="H2" s="192"/>
      <c r="I2" s="192"/>
      <c r="J2" s="18"/>
    </row>
    <row r="3" spans="2:10" ht="30" customHeight="1" thickBot="1">
      <c r="B3" s="18"/>
      <c r="C3" s="18"/>
      <c r="D3" s="18"/>
      <c r="E3" s="205">
        <f>'Triage Audit'!B2</f>
        <v>0</v>
      </c>
      <c r="F3" s="206"/>
      <c r="G3" s="206"/>
      <c r="H3" s="206"/>
      <c r="I3" s="206"/>
      <c r="J3" s="207"/>
    </row>
    <row r="4" spans="2:10" ht="30" customHeight="1" thickBot="1">
      <c r="E4" s="205" t="str">
        <f>'Triage Audit'!B3</f>
        <v>ED Triage</v>
      </c>
      <c r="F4" s="206"/>
      <c r="G4" s="206"/>
      <c r="H4" s="206"/>
      <c r="I4" s="206"/>
      <c r="J4" s="207"/>
    </row>
    <row r="5" spans="2:10" ht="30" customHeight="1" thickBot="1">
      <c r="E5" s="208" t="s">
        <v>12</v>
      </c>
      <c r="F5" s="209"/>
      <c r="G5" s="216">
        <f>'Triage Audit'!F7</f>
        <v>0</v>
      </c>
      <c r="H5" s="217"/>
      <c r="I5" s="217"/>
      <c r="J5" s="218"/>
    </row>
    <row r="6" spans="2:10" ht="30" customHeight="1" thickBot="1">
      <c r="B6" s="19"/>
      <c r="C6" s="19"/>
      <c r="D6" s="12"/>
      <c r="E6" s="208" t="s">
        <v>17</v>
      </c>
      <c r="F6" s="222"/>
      <c r="G6" s="219">
        <f>'Triage Audit'!F9</f>
        <v>0</v>
      </c>
      <c r="H6" s="220"/>
      <c r="I6" s="220"/>
      <c r="J6" s="221"/>
    </row>
    <row r="7" spans="2:10" ht="27" customHeight="1">
      <c r="B7" s="201" t="s">
        <v>15</v>
      </c>
      <c r="C7" s="201"/>
      <c r="D7" s="201"/>
      <c r="E7" s="201"/>
      <c r="F7" s="201"/>
      <c r="G7" s="201"/>
      <c r="H7" s="12"/>
      <c r="I7" s="14"/>
      <c r="J7" s="16"/>
    </row>
    <row r="8" spans="2:10" ht="13.5" customHeight="1" thickBot="1">
      <c r="B8" s="13"/>
      <c r="C8" s="13"/>
      <c r="D8" s="13"/>
      <c r="E8" s="13"/>
      <c r="F8" s="13"/>
      <c r="G8" s="13"/>
      <c r="H8" s="13"/>
      <c r="I8" s="15"/>
      <c r="J8" s="16"/>
    </row>
    <row r="9" spans="2:10" ht="39.950000000000003" customHeight="1">
      <c r="B9" s="199" t="s">
        <v>13</v>
      </c>
      <c r="C9" s="199" t="s">
        <v>4</v>
      </c>
      <c r="D9" s="199" t="s">
        <v>5</v>
      </c>
      <c r="E9" s="193" t="s">
        <v>6</v>
      </c>
      <c r="F9" s="194"/>
      <c r="G9" s="194"/>
      <c r="H9" s="195"/>
      <c r="I9" s="203" t="s">
        <v>7</v>
      </c>
      <c r="J9" s="223" t="s">
        <v>19</v>
      </c>
    </row>
    <row r="10" spans="2:10" ht="39.950000000000003" customHeight="1" thickBot="1">
      <c r="B10" s="200"/>
      <c r="C10" s="202"/>
      <c r="D10" s="200"/>
      <c r="E10" s="196"/>
      <c r="F10" s="197"/>
      <c r="G10" s="197"/>
      <c r="H10" s="198"/>
      <c r="I10" s="204"/>
      <c r="J10" s="224"/>
    </row>
    <row r="11" spans="2:10" ht="39.950000000000003" customHeight="1" thickBot="1">
      <c r="B11" s="20">
        <f>'Triage Audit'!B17</f>
        <v>1</v>
      </c>
      <c r="C11" s="21" t="str">
        <f>'Triage Audit'!C17</f>
        <v>Triage Date and Time documented</v>
      </c>
      <c r="D11" s="39" t="str">
        <f>'Triage Audit'!BH17</f>
        <v/>
      </c>
      <c r="E11" s="210"/>
      <c r="F11" s="211"/>
      <c r="G11" s="211"/>
      <c r="H11" s="212"/>
      <c r="I11" s="32"/>
      <c r="J11" s="28"/>
    </row>
    <row r="12" spans="2:10" ht="39.950000000000003" customHeight="1" thickBot="1">
      <c r="B12" s="20">
        <f>'Triage Audit'!B18</f>
        <v>2</v>
      </c>
      <c r="C12" s="21" t="str">
        <f>'Triage Audit'!C18</f>
        <v>Was the Patient triaged within 10 minutes</v>
      </c>
      <c r="D12" s="39" t="str">
        <f>'Triage Audit'!BH18</f>
        <v/>
      </c>
      <c r="E12" s="210"/>
      <c r="F12" s="211"/>
      <c r="G12" s="211"/>
      <c r="H12" s="212"/>
      <c r="I12" s="32"/>
      <c r="J12" s="28"/>
    </row>
    <row r="13" spans="2:10" ht="39.950000000000003" customHeight="1" thickBot="1">
      <c r="B13" s="20">
        <f>'Triage Audit'!B19</f>
        <v>3</v>
      </c>
      <c r="C13" s="21" t="str">
        <f>'Triage Audit'!C19</f>
        <v>Presenting Problem</v>
      </c>
      <c r="D13" s="39" t="str">
        <f>'Triage Audit'!BH19</f>
        <v/>
      </c>
      <c r="E13" s="210"/>
      <c r="F13" s="211"/>
      <c r="G13" s="211"/>
      <c r="H13" s="212"/>
      <c r="I13" s="32"/>
      <c r="J13" s="28"/>
    </row>
    <row r="14" spans="2:10" ht="39.950000000000003" customHeight="1" thickBot="1">
      <c r="B14" s="20">
        <f>'Triage Audit'!B20</f>
        <v>4</v>
      </c>
      <c r="C14" s="21" t="str">
        <f>'Triage Audit'!C20</f>
        <v>Documented assessment/appearance</v>
      </c>
      <c r="D14" s="39" t="str">
        <f>'Triage Audit'!BH20</f>
        <v/>
      </c>
      <c r="E14" s="210"/>
      <c r="F14" s="211"/>
      <c r="G14" s="211"/>
      <c r="H14" s="212"/>
      <c r="I14" s="32"/>
      <c r="J14" s="28"/>
    </row>
    <row r="15" spans="2:10" ht="39.950000000000003" customHeight="1" thickBot="1">
      <c r="B15" s="20">
        <f>'Triage Audit'!B21</f>
        <v>5</v>
      </c>
      <c r="C15" s="21" t="str">
        <f>'Triage Audit'!C21</f>
        <v>Allergy status noted at Triage</v>
      </c>
      <c r="D15" s="39" t="str">
        <f>'Triage Audit'!BH21</f>
        <v/>
      </c>
      <c r="E15" s="210"/>
      <c r="F15" s="211"/>
      <c r="G15" s="211"/>
      <c r="H15" s="212"/>
      <c r="I15" s="32"/>
      <c r="J15" s="28"/>
    </row>
    <row r="16" spans="2:10" ht="39.950000000000003" customHeight="1" thickBot="1">
      <c r="B16" s="20">
        <f>'Triage Audit'!B22</f>
        <v>6</v>
      </c>
      <c r="C16" s="21" t="str">
        <f>'Triage Audit'!C22</f>
        <v>Targeted Set of Observations</v>
      </c>
      <c r="D16" s="39" t="str">
        <f>'Triage Audit'!BH22</f>
        <v/>
      </c>
      <c r="E16" s="210"/>
      <c r="F16" s="211"/>
      <c r="G16" s="211"/>
      <c r="H16" s="212"/>
      <c r="I16" s="32"/>
      <c r="J16" s="28"/>
    </row>
    <row r="17" spans="2:10" ht="39.950000000000003" customHeight="1" thickBot="1">
      <c r="B17" s="20">
        <f>'Triage Audit'!B23</f>
        <v>7</v>
      </c>
      <c r="C17" s="21" t="str">
        <f>'Triage Audit'!C23</f>
        <v>Weight documented if required</v>
      </c>
      <c r="D17" s="39" t="str">
        <f>'Triage Audit'!BH23</f>
        <v/>
      </c>
      <c r="E17" s="210"/>
      <c r="F17" s="211"/>
      <c r="G17" s="211"/>
      <c r="H17" s="212"/>
      <c r="I17" s="32"/>
      <c r="J17" s="28"/>
    </row>
    <row r="18" spans="2:10" ht="39.950000000000003" customHeight="1" thickBot="1">
      <c r="B18" s="95">
        <f>'Triage Audit'!B24</f>
        <v>8</v>
      </c>
      <c r="C18" s="96" t="str">
        <f>'Triage Audit'!C24</f>
        <v>ATS Category Assigned</v>
      </c>
      <c r="D18" s="91"/>
      <c r="E18" s="213"/>
      <c r="F18" s="214"/>
      <c r="G18" s="214"/>
      <c r="H18" s="215"/>
      <c r="I18" s="97"/>
      <c r="J18" s="98"/>
    </row>
    <row r="19" spans="2:10" ht="39.950000000000003" customHeight="1" thickBot="1">
      <c r="B19" s="95">
        <f>'Triage Audit'!B25</f>
        <v>9</v>
      </c>
      <c r="C19" s="96" t="str">
        <f>'Triage Audit'!C25</f>
        <v>Auditor Triage Category</v>
      </c>
      <c r="D19" s="91"/>
      <c r="E19" s="213"/>
      <c r="F19" s="214"/>
      <c r="G19" s="214"/>
      <c r="H19" s="215"/>
      <c r="I19" s="97"/>
      <c r="J19" s="98"/>
    </row>
    <row r="20" spans="2:10" ht="39.950000000000003" customHeight="1" thickBot="1">
      <c r="B20" s="20">
        <f>'Triage Audit'!B26</f>
        <v>10</v>
      </c>
      <c r="C20" s="21" t="str">
        <f>'Triage Audit'!C26</f>
        <v>ATS Under Triaged</v>
      </c>
      <c r="D20" s="39" t="str">
        <f>'Triage Audit'!BH26</f>
        <v/>
      </c>
      <c r="E20" s="210"/>
      <c r="F20" s="211"/>
      <c r="G20" s="211"/>
      <c r="H20" s="212"/>
      <c r="I20" s="32"/>
      <c r="J20" s="28"/>
    </row>
    <row r="21" spans="2:10" ht="39.950000000000003" customHeight="1" thickBot="1">
      <c r="B21" s="20">
        <f>'Triage Audit'!B27</f>
        <v>11</v>
      </c>
      <c r="C21" s="21" t="str">
        <f>'Triage Audit'!C27</f>
        <v>ATS Over Triaged</v>
      </c>
      <c r="D21" s="39" t="str">
        <f>'Triage Audit'!BH27</f>
        <v/>
      </c>
      <c r="E21" s="210"/>
      <c r="F21" s="211"/>
      <c r="G21" s="211"/>
      <c r="H21" s="212"/>
      <c r="I21" s="32"/>
      <c r="J21" s="28"/>
    </row>
    <row r="22" spans="2:10" ht="39.950000000000003" customHeight="1" thickBot="1">
      <c r="B22" s="20">
        <f>'Triage Audit'!B28</f>
        <v>12</v>
      </c>
      <c r="C22" s="21" t="str">
        <f>'Triage Audit'!C28</f>
        <v>Signed by RN</v>
      </c>
      <c r="D22" s="39" t="str">
        <f>'Triage Audit'!BH28</f>
        <v/>
      </c>
      <c r="E22" s="210"/>
      <c r="F22" s="211"/>
      <c r="G22" s="211"/>
      <c r="H22" s="212"/>
      <c r="I22" s="32"/>
      <c r="J22" s="28"/>
    </row>
    <row r="23" spans="2:10" ht="39.950000000000003" customHeight="1" thickBot="1">
      <c r="B23" s="20">
        <f>'Triage Audit'!B29</f>
        <v>13</v>
      </c>
      <c r="C23" s="21" t="str">
        <f>'Triage Audit'!C29</f>
        <v>Appropriate First Aid/ Clinical Pathway/ Guideline initiated</v>
      </c>
      <c r="D23" s="39" t="str">
        <f>'Triage Audit'!BH29</f>
        <v/>
      </c>
      <c r="E23" s="210"/>
      <c r="F23" s="211"/>
      <c r="G23" s="211"/>
      <c r="H23" s="212"/>
      <c r="I23" s="32"/>
      <c r="J23" s="28"/>
    </row>
    <row r="24" spans="2:10" ht="39.950000000000003" customHeight="1" thickBot="1">
      <c r="B24" s="20">
        <v>14</v>
      </c>
      <c r="C24" s="21" t="str">
        <f>'Triage Audit'!C30</f>
        <v>Did triage process take less than 5 minutes</v>
      </c>
      <c r="D24" s="39" t="str">
        <f>'Triage Audit'!BH30</f>
        <v/>
      </c>
      <c r="E24" s="122"/>
      <c r="F24" s="123"/>
      <c r="G24" s="123"/>
      <c r="H24" s="123"/>
      <c r="I24" s="28"/>
      <c r="J24" s="140"/>
    </row>
    <row r="25" spans="2:10" ht="39.950000000000003" customHeight="1" thickBot="1">
      <c r="C25" s="33" t="s">
        <v>18</v>
      </c>
      <c r="D25" s="40" t="e">
        <f>AVERAGE(D11:D17,D22:D24)</f>
        <v>#DIV/0!</v>
      </c>
    </row>
  </sheetData>
  <sheetProtection password="CB4B" sheet="1" objects="1" scenarios="1" selectLockedCells="1"/>
  <protectedRanges>
    <protectedRange sqref="E18:J24 E11:J17" name="Range1"/>
  </protectedRanges>
  <mergeCells count="27">
    <mergeCell ref="E15:H15"/>
    <mergeCell ref="E12:H12"/>
    <mergeCell ref="E17:H17"/>
    <mergeCell ref="E16:H16"/>
    <mergeCell ref="E13:H13"/>
    <mergeCell ref="E14:H14"/>
    <mergeCell ref="E11:H11"/>
    <mergeCell ref="G5:J5"/>
    <mergeCell ref="G6:J6"/>
    <mergeCell ref="E6:F6"/>
    <mergeCell ref="J9:J10"/>
    <mergeCell ref="E23:H23"/>
    <mergeCell ref="E18:H18"/>
    <mergeCell ref="E19:H19"/>
    <mergeCell ref="E20:H20"/>
    <mergeCell ref="E22:H22"/>
    <mergeCell ref="E21:H21"/>
    <mergeCell ref="B2:I2"/>
    <mergeCell ref="E9:H10"/>
    <mergeCell ref="B9:B10"/>
    <mergeCell ref="B7:G7"/>
    <mergeCell ref="C9:C10"/>
    <mergeCell ref="I9:I10"/>
    <mergeCell ref="E3:J3"/>
    <mergeCell ref="D9:D10"/>
    <mergeCell ref="E4:J4"/>
    <mergeCell ref="E5:F5"/>
  </mergeCells>
  <phoneticPr fontId="7" type="noConversion"/>
  <conditionalFormatting sqref="D11:D17 D20:D24">
    <cfRule type="expression" dxfId="14" priority="1" stopIfTrue="1">
      <formula>ISERROR(D11)</formula>
    </cfRule>
    <cfRule type="cellIs" dxfId="13" priority="2" stopIfTrue="1" operator="lessThan">
      <formula>0.8</formula>
    </cfRule>
  </conditionalFormatting>
  <printOptions horizontalCentered="1" verticalCentered="1"/>
  <pageMargins left="0.19685039370078741" right="0.19685039370078741" top="0.23622047244094491" bottom="0.31496062992125984" header="0.19685039370078741" footer="0.19685039370078741"/>
  <pageSetup paperSize="9" scale="47"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indexed="12"/>
    <pageSetUpPr fitToPage="1"/>
  </sheetPr>
  <dimension ref="D1:S3"/>
  <sheetViews>
    <sheetView showGridLines="0" showRowColHeaders="0" showZeros="0" topLeftCell="B1" zoomScaleNormal="100" workbookViewId="0">
      <selection activeCell="X12" sqref="X12"/>
    </sheetView>
  </sheetViews>
  <sheetFormatPr defaultRowHeight="12.75"/>
  <sheetData>
    <row r="1" spans="4:19" ht="12.75" customHeight="1">
      <c r="D1" s="225">
        <f>'Triage Audit'!B2</f>
        <v>0</v>
      </c>
      <c r="E1" s="225"/>
      <c r="F1" s="225"/>
      <c r="G1" s="225"/>
      <c r="H1" s="225"/>
      <c r="I1" s="225"/>
      <c r="J1" s="225"/>
      <c r="K1" s="225"/>
      <c r="L1" s="225"/>
      <c r="M1" s="225"/>
      <c r="N1" s="225"/>
      <c r="O1" s="225"/>
      <c r="P1" s="225"/>
      <c r="Q1" s="225"/>
      <c r="R1" s="225"/>
      <c r="S1" s="225"/>
    </row>
    <row r="2" spans="4:19" ht="12.75" customHeight="1">
      <c r="D2" s="225"/>
      <c r="E2" s="225"/>
      <c r="F2" s="225"/>
      <c r="G2" s="225"/>
      <c r="H2" s="225"/>
      <c r="I2" s="225"/>
      <c r="J2" s="225"/>
      <c r="K2" s="225"/>
      <c r="L2" s="225"/>
      <c r="M2" s="225"/>
      <c r="N2" s="225"/>
      <c r="O2" s="225"/>
      <c r="P2" s="225"/>
      <c r="Q2" s="225"/>
      <c r="R2" s="225"/>
      <c r="S2" s="225"/>
    </row>
    <row r="3" spans="4:19" ht="12.75" customHeight="1">
      <c r="D3" s="225"/>
      <c r="E3" s="225"/>
      <c r="F3" s="225"/>
      <c r="G3" s="225"/>
      <c r="H3" s="225"/>
      <c r="I3" s="225"/>
      <c r="J3" s="225"/>
      <c r="K3" s="225"/>
      <c r="L3" s="225"/>
      <c r="M3" s="225"/>
      <c r="N3" s="225"/>
      <c r="O3" s="225"/>
      <c r="P3" s="225"/>
      <c r="Q3" s="225"/>
      <c r="R3" s="225"/>
      <c r="S3" s="225"/>
    </row>
  </sheetData>
  <sheetProtection password="CB4B" sheet="1" objects="1" scenarios="1"/>
  <mergeCells count="1">
    <mergeCell ref="D1:S3"/>
  </mergeCells>
  <phoneticPr fontId="7" type="noConversion"/>
  <printOptions horizontalCentered="1" verticalCentered="1"/>
  <pageMargins left="0.74803149606299213" right="0.74803149606299213" top="0.98425196850393704" bottom="0.98425196850393704" header="0.51181102362204722" footer="0.51181102362204722"/>
  <pageSetup paperSize="9" scale="6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indexed="35"/>
    <pageSetUpPr autoPageBreaks="0" fitToPage="1"/>
  </sheetPr>
  <dimension ref="A1:BH29"/>
  <sheetViews>
    <sheetView showGridLines="0" showRowColHeaders="0" showZeros="0" showOutlineSymbols="0" zoomScale="70" zoomScaleNormal="70" zoomScaleSheetLayoutView="70" workbookViewId="0">
      <selection activeCell="G18" sqref="G18"/>
    </sheetView>
  </sheetViews>
  <sheetFormatPr defaultRowHeight="12.75"/>
  <cols>
    <col min="1" max="1" width="7.28515625" customWidth="1"/>
    <col min="2" max="2" width="4.7109375" customWidth="1"/>
    <col min="3" max="4" width="10.28515625" customWidth="1"/>
    <col min="5" max="5" width="8.85546875" customWidth="1"/>
    <col min="6" max="6" width="28.140625" customWidth="1"/>
    <col min="7" max="7" width="7.7109375" customWidth="1"/>
    <col min="8" max="56" width="6.7109375" customWidth="1"/>
    <col min="57" max="59" width="9.140625" hidden="1" customWidth="1"/>
  </cols>
  <sheetData>
    <row r="1" spans="1:60" ht="60" customHeight="1" thickBot="1"/>
    <row r="2" spans="1:60" ht="33.75" customHeight="1" thickBot="1">
      <c r="B2" s="239">
        <f>'Triage Audit'!B2:U2</f>
        <v>0</v>
      </c>
      <c r="C2" s="240"/>
      <c r="D2" s="240"/>
      <c r="E2" s="240"/>
      <c r="F2" s="240"/>
      <c r="G2" s="240"/>
      <c r="H2" s="240"/>
      <c r="I2" s="240"/>
      <c r="J2" s="240"/>
      <c r="K2" s="240"/>
      <c r="L2" s="240"/>
      <c r="M2" s="240"/>
      <c r="N2" s="240"/>
      <c r="O2" s="240"/>
      <c r="P2" s="240"/>
      <c r="Q2" s="240"/>
      <c r="R2" s="240"/>
      <c r="S2" s="240"/>
      <c r="T2" s="240"/>
      <c r="U2" s="241"/>
    </row>
    <row r="3" spans="1:60" ht="34.5" customHeight="1">
      <c r="B3" s="184" t="s">
        <v>38</v>
      </c>
      <c r="C3" s="184"/>
      <c r="D3" s="184"/>
      <c r="E3" s="184"/>
      <c r="F3" s="184"/>
      <c r="G3" s="184"/>
      <c r="H3" s="184"/>
      <c r="I3" s="184"/>
      <c r="J3" s="184"/>
      <c r="K3" s="184"/>
      <c r="L3" s="184"/>
      <c r="M3" s="184"/>
      <c r="N3" s="184"/>
      <c r="O3" s="184"/>
      <c r="P3" s="184"/>
      <c r="Q3" s="184"/>
      <c r="R3" s="184"/>
      <c r="S3" s="184"/>
      <c r="T3" s="184"/>
      <c r="U3" s="184"/>
    </row>
    <row r="4" spans="1:60" ht="17.25" customHeight="1">
      <c r="B4" s="8"/>
      <c r="C4" s="8"/>
      <c r="D4" s="8"/>
      <c r="E4" s="24"/>
      <c r="F4" s="24"/>
      <c r="G4" s="24"/>
      <c r="H4" s="24"/>
      <c r="I4" s="24"/>
      <c r="J4" s="24"/>
      <c r="K4" s="24"/>
      <c r="L4" s="24"/>
      <c r="M4" s="24"/>
      <c r="N4" s="24"/>
      <c r="O4" s="24"/>
      <c r="P4" s="24"/>
      <c r="Q4" s="24"/>
      <c r="R4" s="24"/>
      <c r="S4" s="3"/>
      <c r="T4" s="3"/>
      <c r="U4" s="3"/>
      <c r="V4" s="3"/>
      <c r="W4" s="3"/>
      <c r="X4" s="3"/>
      <c r="Y4" s="3"/>
    </row>
    <row r="5" spans="1:60" ht="20.25" customHeight="1">
      <c r="B5" s="3"/>
      <c r="C5" s="64"/>
      <c r="D5" s="64"/>
      <c r="E5" s="25"/>
      <c r="F5" s="25"/>
      <c r="G5" s="25"/>
      <c r="H5" s="25"/>
      <c r="I5" s="25"/>
      <c r="J5" s="25"/>
      <c r="K5" s="25"/>
      <c r="L5" s="25"/>
      <c r="M5" s="25"/>
      <c r="N5" s="25"/>
      <c r="O5" s="25"/>
      <c r="P5" s="25"/>
      <c r="Q5" s="25"/>
      <c r="R5" s="24"/>
      <c r="S5" s="3"/>
      <c r="T5" s="3"/>
      <c r="U5" s="3"/>
      <c r="V5" s="3"/>
      <c r="W5" s="3"/>
      <c r="X5" s="3"/>
      <c r="Y5" s="3"/>
    </row>
    <row r="6" spans="1:60" ht="20.25" customHeight="1" thickBot="1">
      <c r="B6" s="3"/>
      <c r="C6" s="64"/>
      <c r="D6" s="64"/>
      <c r="E6" s="25"/>
      <c r="F6" s="185" t="s">
        <v>9</v>
      </c>
      <c r="G6" s="185"/>
      <c r="H6" s="185"/>
      <c r="I6" s="185" t="s">
        <v>10</v>
      </c>
      <c r="J6" s="185"/>
      <c r="K6" s="185"/>
      <c r="L6" s="185"/>
      <c r="M6" s="185"/>
      <c r="N6" s="186" t="s">
        <v>11</v>
      </c>
      <c r="O6" s="186"/>
      <c r="P6" s="186"/>
      <c r="Q6" s="24"/>
      <c r="R6" s="24"/>
      <c r="S6" s="3"/>
      <c r="T6" s="3"/>
      <c r="U6" s="3"/>
      <c r="V6" s="3"/>
      <c r="W6" s="3"/>
      <c r="X6" s="3"/>
      <c r="Y6" s="3"/>
    </row>
    <row r="7" spans="1:60" ht="35.25" customHeight="1" thickBot="1">
      <c r="B7" s="4" t="s">
        <v>8</v>
      </c>
      <c r="C7" s="2"/>
      <c r="D7" s="2"/>
      <c r="E7" s="26"/>
      <c r="F7" s="226">
        <f>'Triage Audit'!F7:H7</f>
        <v>0</v>
      </c>
      <c r="G7" s="227"/>
      <c r="H7" s="228"/>
      <c r="I7" s="226">
        <f>'Triage Audit'!I7:M7</f>
        <v>0</v>
      </c>
      <c r="J7" s="227"/>
      <c r="K7" s="227"/>
      <c r="L7" s="227"/>
      <c r="M7" s="227"/>
      <c r="N7" s="234">
        <f>'Triage Audit'!N7:Q7</f>
        <v>0</v>
      </c>
      <c r="O7" s="235"/>
      <c r="P7" s="235"/>
      <c r="Q7" s="236"/>
      <c r="R7" s="65"/>
      <c r="S7" s="3"/>
      <c r="T7" s="3"/>
      <c r="U7" s="3"/>
      <c r="V7" s="3"/>
      <c r="W7" s="3"/>
      <c r="X7" s="3"/>
      <c r="Y7" s="3"/>
    </row>
    <row r="8" spans="1:60" ht="35.25" customHeight="1" thickBot="1">
      <c r="B8" s="4"/>
      <c r="C8" s="2"/>
      <c r="D8" s="2"/>
      <c r="E8" s="26"/>
      <c r="F8" s="27"/>
      <c r="G8" s="27"/>
      <c r="H8" s="27"/>
      <c r="I8" s="27"/>
      <c r="J8" s="27"/>
      <c r="K8" s="27"/>
      <c r="L8" s="27"/>
      <c r="M8" s="27"/>
      <c r="N8" s="26"/>
      <c r="O8" s="26"/>
      <c r="P8" s="26"/>
      <c r="Q8" s="24"/>
      <c r="R8" s="24"/>
      <c r="S8" s="3"/>
      <c r="T8" s="3"/>
      <c r="U8" s="3"/>
      <c r="V8" s="3"/>
      <c r="W8" s="3"/>
      <c r="X8" s="3"/>
      <c r="Y8" s="3"/>
    </row>
    <row r="9" spans="1:60" ht="35.25" customHeight="1" thickBot="1">
      <c r="B9" s="3" t="s">
        <v>16</v>
      </c>
      <c r="C9" s="64"/>
      <c r="D9" s="64"/>
      <c r="E9" s="25"/>
      <c r="F9" s="237">
        <f>'Triage Audit'!F9</f>
        <v>0</v>
      </c>
      <c r="G9" s="238"/>
      <c r="H9" s="186"/>
      <c r="I9" s="186"/>
      <c r="J9" s="25"/>
      <c r="K9" s="233"/>
      <c r="L9" s="233"/>
      <c r="M9" s="233"/>
      <c r="N9" s="233"/>
      <c r="O9" s="233"/>
      <c r="P9" s="25"/>
      <c r="Q9" s="25"/>
      <c r="R9" s="24"/>
      <c r="S9" s="3"/>
      <c r="T9" s="3"/>
      <c r="U9" s="3"/>
      <c r="V9" s="3"/>
      <c r="W9" s="3"/>
      <c r="X9" s="3"/>
      <c r="Y9" s="3"/>
    </row>
    <row r="10" spans="1:60" ht="26.25" customHeight="1" thickBot="1">
      <c r="B10" s="4"/>
      <c r="C10" s="2"/>
      <c r="D10" s="2"/>
      <c r="E10" s="2"/>
      <c r="F10" s="2"/>
      <c r="G10" s="1"/>
      <c r="H10" s="1"/>
      <c r="I10" s="1"/>
      <c r="J10" s="1"/>
      <c r="K10" s="1"/>
      <c r="L10" s="1"/>
      <c r="M10" s="1"/>
      <c r="N10" s="1"/>
      <c r="O10" s="1"/>
      <c r="P10" s="1"/>
      <c r="Q10" s="3"/>
      <c r="R10" s="3"/>
      <c r="S10" s="3"/>
      <c r="T10" s="3"/>
      <c r="U10" s="3"/>
      <c r="V10" s="3"/>
      <c r="W10" s="3"/>
      <c r="X10" s="3"/>
      <c r="Y10" s="3"/>
    </row>
    <row r="11" spans="1:60" ht="20.100000000000001" customHeight="1" thickBot="1">
      <c r="B11" s="2"/>
      <c r="C11" s="2"/>
      <c r="D11" s="2"/>
      <c r="E11" s="2"/>
      <c r="F11" s="2"/>
      <c r="G11" s="149" t="s">
        <v>0</v>
      </c>
      <c r="H11" s="150"/>
      <c r="I11" s="150"/>
      <c r="J11" s="150"/>
      <c r="K11" s="150"/>
      <c r="L11" s="150"/>
      <c r="M11" s="150"/>
      <c r="N11" s="150"/>
      <c r="O11" s="150"/>
      <c r="P11" s="151"/>
      <c r="Q11" s="149" t="s">
        <v>0</v>
      </c>
      <c r="R11" s="150"/>
      <c r="S11" s="150"/>
      <c r="T11" s="150"/>
      <c r="U11" s="150"/>
      <c r="V11" s="150"/>
      <c r="W11" s="150"/>
      <c r="X11" s="150"/>
      <c r="Y11" s="150"/>
      <c r="Z11" s="151"/>
      <c r="AA11" s="149" t="s">
        <v>0</v>
      </c>
      <c r="AB11" s="150"/>
      <c r="AC11" s="150"/>
      <c r="AD11" s="150"/>
      <c r="AE11" s="150"/>
      <c r="AF11" s="150"/>
      <c r="AG11" s="150"/>
      <c r="AH11" s="150"/>
      <c r="AI11" s="150"/>
      <c r="AJ11" s="151"/>
      <c r="AK11" s="149" t="s">
        <v>0</v>
      </c>
      <c r="AL11" s="150"/>
      <c r="AM11" s="150"/>
      <c r="AN11" s="150"/>
      <c r="AO11" s="150"/>
      <c r="AP11" s="150"/>
      <c r="AQ11" s="150"/>
      <c r="AR11" s="150"/>
      <c r="AS11" s="150"/>
      <c r="AT11" s="151"/>
      <c r="AU11" s="149" t="s">
        <v>0</v>
      </c>
      <c r="AV11" s="150"/>
      <c r="AW11" s="150"/>
      <c r="AX11" s="150"/>
      <c r="AY11" s="150"/>
      <c r="AZ11" s="150"/>
      <c r="BA11" s="150"/>
      <c r="BB11" s="150"/>
      <c r="BC11" s="150"/>
      <c r="BD11" s="151"/>
    </row>
    <row r="12" spans="1:60" ht="20.100000000000001" customHeight="1" thickBot="1">
      <c r="B12" s="2"/>
      <c r="C12" s="243"/>
      <c r="D12" s="244"/>
      <c r="E12" s="244"/>
      <c r="F12" s="244"/>
      <c r="G12" s="99">
        <v>1</v>
      </c>
      <c r="H12" s="99">
        <v>2</v>
      </c>
      <c r="I12" s="99">
        <v>3</v>
      </c>
      <c r="J12" s="99">
        <v>4</v>
      </c>
      <c r="K12" s="99">
        <v>5</v>
      </c>
      <c r="L12" s="99">
        <v>6</v>
      </c>
      <c r="M12" s="99">
        <v>7</v>
      </c>
      <c r="N12" s="99">
        <v>8</v>
      </c>
      <c r="O12" s="90">
        <v>9</v>
      </c>
      <c r="P12" s="99">
        <v>10</v>
      </c>
      <c r="Q12" s="7">
        <v>11</v>
      </c>
      <c r="R12" s="7">
        <v>12</v>
      </c>
      <c r="S12" s="7">
        <v>13</v>
      </c>
      <c r="T12" s="7">
        <v>14</v>
      </c>
      <c r="U12" s="7">
        <v>15</v>
      </c>
      <c r="V12" s="7">
        <v>16</v>
      </c>
      <c r="W12" s="7">
        <v>17</v>
      </c>
      <c r="X12" s="7">
        <v>18</v>
      </c>
      <c r="Y12" s="7">
        <v>19</v>
      </c>
      <c r="Z12" s="7">
        <v>20</v>
      </c>
      <c r="AA12" s="7">
        <v>21</v>
      </c>
      <c r="AB12" s="7">
        <v>22</v>
      </c>
      <c r="AC12" s="7">
        <v>23</v>
      </c>
      <c r="AD12" s="7">
        <v>24</v>
      </c>
      <c r="AE12" s="7">
        <v>25</v>
      </c>
      <c r="AF12" s="7">
        <v>26</v>
      </c>
      <c r="AG12" s="7">
        <v>27</v>
      </c>
      <c r="AH12" s="7">
        <v>28</v>
      </c>
      <c r="AI12" s="7">
        <v>29</v>
      </c>
      <c r="AJ12" s="7">
        <v>30</v>
      </c>
      <c r="AK12" s="7">
        <v>31</v>
      </c>
      <c r="AL12" s="7">
        <v>32</v>
      </c>
      <c r="AM12" s="7">
        <v>33</v>
      </c>
      <c r="AN12" s="7">
        <v>34</v>
      </c>
      <c r="AO12" s="7">
        <v>35</v>
      </c>
      <c r="AP12" s="7">
        <v>36</v>
      </c>
      <c r="AQ12" s="7">
        <v>37</v>
      </c>
      <c r="AR12" s="7">
        <v>38</v>
      </c>
      <c r="AS12" s="7">
        <v>39</v>
      </c>
      <c r="AT12" s="7">
        <v>40</v>
      </c>
      <c r="AU12" s="7">
        <v>41</v>
      </c>
      <c r="AV12" s="7">
        <v>42</v>
      </c>
      <c r="AW12" s="7">
        <v>43</v>
      </c>
      <c r="AX12" s="7">
        <v>44</v>
      </c>
      <c r="AY12" s="7">
        <v>45</v>
      </c>
      <c r="AZ12" s="7">
        <v>46</v>
      </c>
      <c r="BA12" s="7">
        <v>47</v>
      </c>
      <c r="BB12" s="7">
        <v>48</v>
      </c>
      <c r="BC12" s="7">
        <v>49</v>
      </c>
      <c r="BD12" s="7">
        <v>50</v>
      </c>
    </row>
    <row r="13" spans="1:60" ht="168" customHeight="1" thickBot="1">
      <c r="A13" s="245"/>
      <c r="B13" s="245"/>
      <c r="C13" s="245"/>
      <c r="D13" s="245"/>
      <c r="E13" s="2"/>
      <c r="F13" s="2"/>
      <c r="G13" s="66" t="str">
        <f>'Triage Audit'!G13</f>
        <v xml:space="preserve"> </v>
      </c>
      <c r="H13" s="66">
        <f>'Triage Audit'!H13</f>
        <v>0</v>
      </c>
      <c r="I13" s="66">
        <f>'Triage Audit'!I13</f>
        <v>0</v>
      </c>
      <c r="J13" s="66">
        <f>'Triage Audit'!J13</f>
        <v>0</v>
      </c>
      <c r="K13" s="66">
        <f>'Triage Audit'!K13</f>
        <v>0</v>
      </c>
      <c r="L13" s="66">
        <f>'Triage Audit'!L13</f>
        <v>0</v>
      </c>
      <c r="M13" s="66">
        <f>'Triage Audit'!M13</f>
        <v>0</v>
      </c>
      <c r="N13" s="66">
        <f>'Triage Audit'!N13</f>
        <v>0</v>
      </c>
      <c r="O13" s="66">
        <f>'Triage Audit'!O13</f>
        <v>0</v>
      </c>
      <c r="P13" s="66">
        <f>'Triage Audit'!P13</f>
        <v>0</v>
      </c>
      <c r="Q13" s="66">
        <f>'Triage Audit'!Q13</f>
        <v>0</v>
      </c>
      <c r="R13" s="66">
        <f>'Triage Audit'!R13</f>
        <v>0</v>
      </c>
      <c r="S13" s="66">
        <f>'Triage Audit'!S13</f>
        <v>0</v>
      </c>
      <c r="T13" s="66">
        <f>'Triage Audit'!T13</f>
        <v>0</v>
      </c>
      <c r="U13" s="66">
        <f>'Triage Audit'!U13</f>
        <v>0</v>
      </c>
      <c r="V13" s="66">
        <f>'Triage Audit'!V13</f>
        <v>0</v>
      </c>
      <c r="W13" s="66">
        <f>'Triage Audit'!W13</f>
        <v>0</v>
      </c>
      <c r="X13" s="66">
        <f>'Triage Audit'!X13</f>
        <v>0</v>
      </c>
      <c r="Y13" s="66">
        <f>'Triage Audit'!Y13</f>
        <v>0</v>
      </c>
      <c r="Z13" s="66">
        <f>'Triage Audit'!Z13</f>
        <v>0</v>
      </c>
      <c r="AA13" s="66">
        <f>'Triage Audit'!AA13</f>
        <v>0</v>
      </c>
      <c r="AB13" s="66">
        <f>'Triage Audit'!AB13</f>
        <v>0</v>
      </c>
      <c r="AC13" s="66">
        <f>'Triage Audit'!AC13</f>
        <v>0</v>
      </c>
      <c r="AD13" s="66">
        <f>'Triage Audit'!AD13</f>
        <v>0</v>
      </c>
      <c r="AE13" s="66">
        <f>'Triage Audit'!AE13</f>
        <v>0</v>
      </c>
      <c r="AF13" s="66">
        <f>'Triage Audit'!AF13</f>
        <v>0</v>
      </c>
      <c r="AG13" s="66">
        <f>'Triage Audit'!AG13</f>
        <v>0</v>
      </c>
      <c r="AH13" s="66">
        <f>'Triage Audit'!AH13</f>
        <v>0</v>
      </c>
      <c r="AI13" s="66">
        <f>'Triage Audit'!AI13</f>
        <v>0</v>
      </c>
      <c r="AJ13" s="66">
        <f>'Triage Audit'!AJ13</f>
        <v>0</v>
      </c>
      <c r="AK13" s="66">
        <f>'Triage Audit'!AK13</f>
        <v>0</v>
      </c>
      <c r="AL13" s="66">
        <f>'Triage Audit'!AL13</f>
        <v>0</v>
      </c>
      <c r="AM13" s="66">
        <f>'Triage Audit'!AM13</f>
        <v>0</v>
      </c>
      <c r="AN13" s="66">
        <f>'Triage Audit'!AN13</f>
        <v>0</v>
      </c>
      <c r="AO13" s="66">
        <f>'Triage Audit'!AO13</f>
        <v>0</v>
      </c>
      <c r="AP13" s="66">
        <f>'Triage Audit'!AP13</f>
        <v>0</v>
      </c>
      <c r="AQ13" s="66">
        <f>'Triage Audit'!AQ13</f>
        <v>0</v>
      </c>
      <c r="AR13" s="66">
        <f>'Triage Audit'!AR13</f>
        <v>0</v>
      </c>
      <c r="AS13" s="66">
        <f>'Triage Audit'!AS13</f>
        <v>0</v>
      </c>
      <c r="AT13" s="66">
        <f>'Triage Audit'!AT13</f>
        <v>0</v>
      </c>
      <c r="AU13" s="66">
        <f>'Triage Audit'!AU13</f>
        <v>0</v>
      </c>
      <c r="AV13" s="66">
        <f>'Triage Audit'!AV13</f>
        <v>0</v>
      </c>
      <c r="AW13" s="66">
        <f>'Triage Audit'!AW13</f>
        <v>0</v>
      </c>
      <c r="AX13" s="66">
        <f>'Triage Audit'!AX13</f>
        <v>0</v>
      </c>
      <c r="AY13" s="66">
        <f>'Triage Audit'!AY13</f>
        <v>0</v>
      </c>
      <c r="AZ13" s="66">
        <f>'Triage Audit'!AZ13</f>
        <v>0</v>
      </c>
      <c r="BA13" s="66">
        <f>'Triage Audit'!BA13</f>
        <v>0</v>
      </c>
      <c r="BB13" s="66">
        <f>'Triage Audit'!BB13</f>
        <v>0</v>
      </c>
      <c r="BC13" s="66">
        <f>'Triage Audit'!BC13</f>
        <v>0</v>
      </c>
      <c r="BD13" s="66">
        <f>'Triage Audit'!BD13</f>
        <v>0</v>
      </c>
    </row>
    <row r="14" spans="1:60" ht="21.75" customHeight="1" thickBot="1">
      <c r="B14" s="2"/>
      <c r="C14" s="2"/>
      <c r="D14" s="2"/>
      <c r="E14" s="2"/>
      <c r="F14" s="2"/>
      <c r="G14" s="149" t="s">
        <v>29</v>
      </c>
      <c r="H14" s="150"/>
      <c r="I14" s="150"/>
      <c r="J14" s="150"/>
      <c r="K14" s="150"/>
      <c r="L14" s="150"/>
      <c r="M14" s="150"/>
      <c r="N14" s="150"/>
      <c r="O14" s="150"/>
      <c r="P14" s="151"/>
      <c r="Q14" s="149" t="s">
        <v>29</v>
      </c>
      <c r="R14" s="150"/>
      <c r="S14" s="150"/>
      <c r="T14" s="150"/>
      <c r="U14" s="150"/>
      <c r="V14" s="150"/>
      <c r="W14" s="150"/>
      <c r="X14" s="150"/>
      <c r="Y14" s="150"/>
      <c r="Z14" s="151"/>
      <c r="AA14" s="149" t="s">
        <v>29</v>
      </c>
      <c r="AB14" s="150"/>
      <c r="AC14" s="150"/>
      <c r="AD14" s="150"/>
      <c r="AE14" s="150"/>
      <c r="AF14" s="150"/>
      <c r="AG14" s="150"/>
      <c r="AH14" s="150"/>
      <c r="AI14" s="150"/>
      <c r="AJ14" s="151"/>
      <c r="AK14" s="149" t="s">
        <v>29</v>
      </c>
      <c r="AL14" s="150"/>
      <c r="AM14" s="150"/>
      <c r="AN14" s="150"/>
      <c r="AO14" s="150"/>
      <c r="AP14" s="150"/>
      <c r="AQ14" s="150"/>
      <c r="AR14" s="150"/>
      <c r="AS14" s="150"/>
      <c r="AT14" s="151"/>
      <c r="AU14" s="149" t="s">
        <v>29</v>
      </c>
      <c r="AV14" s="150"/>
      <c r="AW14" s="150"/>
      <c r="AX14" s="150"/>
      <c r="AY14" s="150"/>
      <c r="AZ14" s="150"/>
      <c r="BA14" s="150"/>
      <c r="BB14" s="150"/>
      <c r="BC14" s="150"/>
      <c r="BD14" s="151"/>
    </row>
    <row r="15" spans="1:60" s="51" customFormat="1" ht="40.5" customHeight="1" thickBot="1">
      <c r="B15" s="49"/>
      <c r="C15" s="49"/>
      <c r="D15" s="49"/>
      <c r="E15" s="49"/>
      <c r="F15" s="49"/>
      <c r="G15" s="83" t="str">
        <f>'Triage Audit'!G15</f>
        <v xml:space="preserve"> </v>
      </c>
      <c r="H15" s="83">
        <f>'Triage Audit'!H15</f>
        <v>0</v>
      </c>
      <c r="I15" s="83">
        <f>'Triage Audit'!I15</f>
        <v>0</v>
      </c>
      <c r="J15" s="83">
        <f>'Triage Audit'!J15</f>
        <v>0</v>
      </c>
      <c r="K15" s="83">
        <f>'Triage Audit'!K15</f>
        <v>0</v>
      </c>
      <c r="L15" s="83">
        <f>'Triage Audit'!L15</f>
        <v>0</v>
      </c>
      <c r="M15" s="83">
        <f>'Triage Audit'!M15</f>
        <v>0</v>
      </c>
      <c r="N15" s="83">
        <f>'Triage Audit'!N15</f>
        <v>0</v>
      </c>
      <c r="O15" s="83">
        <f>'Triage Audit'!O15</f>
        <v>0</v>
      </c>
      <c r="P15" s="83">
        <f>'Triage Audit'!P15</f>
        <v>0</v>
      </c>
      <c r="Q15" s="83">
        <f>'Triage Audit'!Q15</f>
        <v>0</v>
      </c>
      <c r="R15" s="83">
        <f>'Triage Audit'!R15</f>
        <v>0</v>
      </c>
      <c r="S15" s="83">
        <f>'Triage Audit'!S15</f>
        <v>0</v>
      </c>
      <c r="T15" s="83">
        <f>'Triage Audit'!T15</f>
        <v>0</v>
      </c>
      <c r="U15" s="83">
        <f>'Triage Audit'!U15</f>
        <v>0</v>
      </c>
      <c r="V15" s="83">
        <f>'Triage Audit'!V15</f>
        <v>0</v>
      </c>
      <c r="W15" s="83">
        <f>'Triage Audit'!W15</f>
        <v>0</v>
      </c>
      <c r="X15" s="83">
        <f>'Triage Audit'!X15</f>
        <v>0</v>
      </c>
      <c r="Y15" s="83">
        <f>'Triage Audit'!Y15</f>
        <v>0</v>
      </c>
      <c r="Z15" s="83">
        <f>'Triage Audit'!Z15</f>
        <v>0</v>
      </c>
      <c r="AA15" s="83">
        <f>'Triage Audit'!AA15</f>
        <v>0</v>
      </c>
      <c r="AB15" s="83">
        <f>'Triage Audit'!AB15</f>
        <v>0</v>
      </c>
      <c r="AC15" s="83">
        <f>'Triage Audit'!AC15</f>
        <v>0</v>
      </c>
      <c r="AD15" s="83">
        <f>'Triage Audit'!AD15</f>
        <v>0</v>
      </c>
      <c r="AE15" s="83">
        <f>'Triage Audit'!AE15</f>
        <v>0</v>
      </c>
      <c r="AF15" s="83">
        <f>'Triage Audit'!AF15</f>
        <v>0</v>
      </c>
      <c r="AG15" s="83">
        <f>'Triage Audit'!AG15</f>
        <v>0</v>
      </c>
      <c r="AH15" s="83">
        <f>'Triage Audit'!AH15</f>
        <v>0</v>
      </c>
      <c r="AI15" s="83">
        <f>'Triage Audit'!AI15</f>
        <v>0</v>
      </c>
      <c r="AJ15" s="83">
        <f>'Triage Audit'!AJ15</f>
        <v>0</v>
      </c>
      <c r="AK15" s="83">
        <f>'Triage Audit'!AK15</f>
        <v>0</v>
      </c>
      <c r="AL15" s="83">
        <f>'Triage Audit'!AL15</f>
        <v>0</v>
      </c>
      <c r="AM15" s="83">
        <f>'Triage Audit'!AM15</f>
        <v>0</v>
      </c>
      <c r="AN15" s="83">
        <f>'Triage Audit'!AN15</f>
        <v>0</v>
      </c>
      <c r="AO15" s="83">
        <f>'Triage Audit'!AO15</f>
        <v>0</v>
      </c>
      <c r="AP15" s="83">
        <f>'Triage Audit'!AP15</f>
        <v>0</v>
      </c>
      <c r="AQ15" s="83">
        <f>'Triage Audit'!AQ15</f>
        <v>0</v>
      </c>
      <c r="AR15" s="83">
        <f>'Triage Audit'!AR15</f>
        <v>0</v>
      </c>
      <c r="AS15" s="83">
        <f>'Triage Audit'!AS15</f>
        <v>0</v>
      </c>
      <c r="AT15" s="83">
        <f>'Triage Audit'!AT15</f>
        <v>0</v>
      </c>
      <c r="AU15" s="83">
        <f>'Triage Audit'!AU15</f>
        <v>0</v>
      </c>
      <c r="AV15" s="83">
        <f>'Triage Audit'!AV15</f>
        <v>0</v>
      </c>
      <c r="AW15" s="83">
        <f>'Triage Audit'!AW15</f>
        <v>0</v>
      </c>
      <c r="AX15" s="83">
        <f>'Triage Audit'!AX15</f>
        <v>0</v>
      </c>
      <c r="AY15" s="83">
        <f>'Triage Audit'!AY15</f>
        <v>0</v>
      </c>
      <c r="AZ15" s="83">
        <f>'Triage Audit'!AZ15</f>
        <v>0</v>
      </c>
      <c r="BA15" s="83">
        <f>'Triage Audit'!BA15</f>
        <v>0</v>
      </c>
      <c r="BB15" s="83">
        <f>'Triage Audit'!BB15</f>
        <v>0</v>
      </c>
      <c r="BC15" s="83">
        <f>'Triage Audit'!BC15</f>
        <v>0</v>
      </c>
      <c r="BD15" s="83">
        <f>'Triage Audit'!BD15</f>
        <v>0</v>
      </c>
    </row>
    <row r="16" spans="1:60" ht="20.100000000000001" customHeight="1" thickBot="1">
      <c r="B16" s="2"/>
      <c r="C16" s="2"/>
      <c r="D16" s="2"/>
      <c r="E16" s="2"/>
      <c r="F16" s="2"/>
      <c r="G16" s="35" t="s">
        <v>14</v>
      </c>
      <c r="H16" s="35"/>
      <c r="I16" s="35"/>
      <c r="J16" s="35"/>
      <c r="K16" s="35" t="s">
        <v>20</v>
      </c>
      <c r="L16" s="35"/>
      <c r="M16" s="35" t="s">
        <v>21</v>
      </c>
      <c r="N16" s="35"/>
      <c r="O16" s="35" t="s">
        <v>1</v>
      </c>
      <c r="P16" s="35"/>
      <c r="Q16" s="35" t="s">
        <v>14</v>
      </c>
      <c r="R16" s="35"/>
      <c r="S16" s="35"/>
      <c r="T16" s="35"/>
      <c r="U16" s="35" t="s">
        <v>20</v>
      </c>
      <c r="V16" s="35"/>
      <c r="W16" s="35" t="s">
        <v>21</v>
      </c>
      <c r="X16" s="35"/>
      <c r="Y16" s="35" t="s">
        <v>1</v>
      </c>
      <c r="Z16" s="35"/>
      <c r="AA16" s="35" t="s">
        <v>14</v>
      </c>
      <c r="AB16" s="35"/>
      <c r="AC16" s="35"/>
      <c r="AD16" s="35"/>
      <c r="AE16" s="35" t="s">
        <v>20</v>
      </c>
      <c r="AF16" s="35"/>
      <c r="AG16" s="35" t="s">
        <v>21</v>
      </c>
      <c r="AH16" s="35"/>
      <c r="AI16" s="35" t="s">
        <v>1</v>
      </c>
      <c r="AJ16" s="35"/>
      <c r="AK16" s="35" t="s">
        <v>14</v>
      </c>
      <c r="AL16" s="35"/>
      <c r="AM16" s="35"/>
      <c r="AN16" s="35"/>
      <c r="AO16" s="35" t="s">
        <v>20</v>
      </c>
      <c r="AP16" s="35"/>
      <c r="AQ16" s="35" t="s">
        <v>21</v>
      </c>
      <c r="AR16" s="35"/>
      <c r="AS16" s="35" t="s">
        <v>1</v>
      </c>
      <c r="AT16" s="35"/>
      <c r="AU16" s="35" t="s">
        <v>14</v>
      </c>
      <c r="AV16" s="35"/>
      <c r="AW16" s="35"/>
      <c r="AX16" s="35"/>
      <c r="AY16" s="35" t="s">
        <v>20</v>
      </c>
      <c r="AZ16" s="35"/>
      <c r="BA16" s="35" t="s">
        <v>21</v>
      </c>
      <c r="BB16" s="35"/>
      <c r="BC16" s="35" t="s">
        <v>1</v>
      </c>
      <c r="BD16" s="35"/>
      <c r="BE16" s="17" t="s">
        <v>2</v>
      </c>
      <c r="BF16" s="17" t="s">
        <v>3</v>
      </c>
      <c r="BG16" s="11" t="s">
        <v>1</v>
      </c>
      <c r="BH16" s="11" t="s">
        <v>5</v>
      </c>
    </row>
    <row r="17" spans="2:60" ht="39.950000000000003" customHeight="1" thickBot="1">
      <c r="B17" s="79">
        <v>1</v>
      </c>
      <c r="C17" s="246" t="s">
        <v>125</v>
      </c>
      <c r="D17" s="247"/>
      <c r="E17" s="247"/>
      <c r="F17" s="248"/>
      <c r="G17" s="29"/>
      <c r="H17" s="30"/>
      <c r="I17" s="30"/>
      <c r="J17" s="30"/>
      <c r="K17" s="30"/>
      <c r="L17" s="30"/>
      <c r="M17" s="30"/>
      <c r="N17" s="30"/>
      <c r="O17" s="30"/>
      <c r="P17" s="34"/>
      <c r="Q17" s="29"/>
      <c r="R17" s="30"/>
      <c r="S17" s="30"/>
      <c r="T17" s="30"/>
      <c r="U17" s="30"/>
      <c r="V17" s="30"/>
      <c r="W17" s="30"/>
      <c r="X17" s="30"/>
      <c r="Y17" s="30"/>
      <c r="Z17" s="34"/>
      <c r="AA17" s="29"/>
      <c r="AB17" s="30"/>
      <c r="AC17" s="30"/>
      <c r="AD17" s="30"/>
      <c r="AE17" s="30"/>
      <c r="AF17" s="30"/>
      <c r="AG17" s="30"/>
      <c r="AH17" s="30"/>
      <c r="AI17" s="30"/>
      <c r="AJ17" s="34"/>
      <c r="AK17" s="29"/>
      <c r="AL17" s="30"/>
      <c r="AM17" s="30"/>
      <c r="AN17" s="30"/>
      <c r="AO17" s="30"/>
      <c r="AP17" s="30"/>
      <c r="AQ17" s="30"/>
      <c r="AR17" s="30"/>
      <c r="AS17" s="30"/>
      <c r="AT17" s="34"/>
      <c r="AU17" s="62"/>
      <c r="AV17" s="23"/>
      <c r="AW17" s="23"/>
      <c r="AX17" s="23"/>
      <c r="AY17" s="23"/>
      <c r="AZ17" s="23"/>
      <c r="BA17" s="23"/>
      <c r="BB17" s="23"/>
      <c r="BC17" s="23"/>
      <c r="BD17" s="31"/>
      <c r="BE17" s="47">
        <f t="shared" ref="BE17:BE27" si="0">COUNTIF(G17:BD17,"yes")</f>
        <v>0</v>
      </c>
      <c r="BF17" s="10">
        <f t="shared" ref="BF17:BF27" si="1">COUNTIF(G17:BD17,"no")</f>
        <v>0</v>
      </c>
      <c r="BG17" s="10">
        <f t="shared" ref="BG17:BG27" si="2">COUNTIF(G17:BD17,"na")</f>
        <v>0</v>
      </c>
      <c r="BH17" s="39" t="str">
        <f>(IF(AND(BE17&gt;=1,BF17&gt;=0,BG17&gt;=1),SUM(BE17/(BE17+BF17)),IF(AND(BE17=0,BF17&gt;=1,BG17&gt;=1),0,IF(AND(BE17=0,BF17=0,BG17=0),"",IF(BG17&lt;&gt;0,"NA",SUM(BE17/(BE17+BF17)))))))</f>
        <v/>
      </c>
    </row>
    <row r="18" spans="2:60" ht="39.950000000000003" customHeight="1" thickBot="1">
      <c r="B18" s="80">
        <v>2</v>
      </c>
      <c r="C18" s="229" t="s">
        <v>64</v>
      </c>
      <c r="D18" s="165"/>
      <c r="E18" s="165"/>
      <c r="F18" s="230"/>
      <c r="G18" s="22"/>
      <c r="H18" s="23"/>
      <c r="I18" s="23"/>
      <c r="J18" s="23"/>
      <c r="K18" s="23"/>
      <c r="L18" s="23"/>
      <c r="M18" s="23"/>
      <c r="N18" s="23"/>
      <c r="O18" s="23"/>
      <c r="P18" s="31"/>
      <c r="Q18" s="22"/>
      <c r="R18" s="23"/>
      <c r="S18" s="23"/>
      <c r="T18" s="23"/>
      <c r="U18" s="23"/>
      <c r="V18" s="23"/>
      <c r="W18" s="23"/>
      <c r="X18" s="23"/>
      <c r="Y18" s="23"/>
      <c r="Z18" s="31"/>
      <c r="AA18" s="22"/>
      <c r="AB18" s="23"/>
      <c r="AC18" s="23"/>
      <c r="AD18" s="23"/>
      <c r="AE18" s="23"/>
      <c r="AF18" s="23"/>
      <c r="AG18" s="23"/>
      <c r="AH18" s="23"/>
      <c r="AI18" s="23"/>
      <c r="AJ18" s="31"/>
      <c r="AK18" s="22"/>
      <c r="AL18" s="23"/>
      <c r="AM18" s="23"/>
      <c r="AN18" s="23"/>
      <c r="AO18" s="23"/>
      <c r="AP18" s="23"/>
      <c r="AQ18" s="23"/>
      <c r="AR18" s="23"/>
      <c r="AS18" s="23"/>
      <c r="AT18" s="31"/>
      <c r="AU18" s="62"/>
      <c r="AV18" s="23"/>
      <c r="AW18" s="23"/>
      <c r="AX18" s="23"/>
      <c r="AY18" s="23"/>
      <c r="AZ18" s="23"/>
      <c r="BA18" s="23"/>
      <c r="BB18" s="23"/>
      <c r="BC18" s="23"/>
      <c r="BD18" s="31"/>
      <c r="BE18" s="47">
        <f t="shared" si="0"/>
        <v>0</v>
      </c>
      <c r="BF18" s="10">
        <f t="shared" si="1"/>
        <v>0</v>
      </c>
      <c r="BG18" s="10">
        <f t="shared" si="2"/>
        <v>0</v>
      </c>
      <c r="BH18" s="39" t="str">
        <f t="shared" ref="BH18:BH25" si="3">(IF(AND(BE18&gt;=1,BF18&gt;=0,BG18&gt;=1),SUM(BE18/(BE18+BF18)),IF(AND(BE18=0,BF18&gt;=1,BG18&gt;=1),0,IF(AND(BE18=0,BF18=0,BG18=0),"",IF(BG18&lt;&gt;0,"NA",SUM(BE18/(BE18+BF18)))))))</f>
        <v/>
      </c>
    </row>
    <row r="19" spans="2:60" ht="39.950000000000003" customHeight="1" thickBot="1">
      <c r="B19" s="80">
        <v>3</v>
      </c>
      <c r="C19" s="231" t="s">
        <v>65</v>
      </c>
      <c r="D19" s="176"/>
      <c r="E19" s="176"/>
      <c r="F19" s="232"/>
      <c r="G19" s="22"/>
      <c r="H19" s="23"/>
      <c r="I19" s="23"/>
      <c r="J19" s="23"/>
      <c r="K19" s="23"/>
      <c r="L19" s="23"/>
      <c r="M19" s="23"/>
      <c r="N19" s="23"/>
      <c r="O19" s="23"/>
      <c r="P19" s="31"/>
      <c r="Q19" s="22"/>
      <c r="R19" s="23"/>
      <c r="S19" s="23"/>
      <c r="T19" s="23"/>
      <c r="U19" s="23"/>
      <c r="V19" s="23"/>
      <c r="W19" s="23"/>
      <c r="X19" s="23"/>
      <c r="Y19" s="23"/>
      <c r="Z19" s="31"/>
      <c r="AA19" s="22"/>
      <c r="AB19" s="23"/>
      <c r="AC19" s="23"/>
      <c r="AD19" s="23"/>
      <c r="AE19" s="23"/>
      <c r="AF19" s="23"/>
      <c r="AG19" s="23"/>
      <c r="AH19" s="23"/>
      <c r="AI19" s="23"/>
      <c r="AJ19" s="31"/>
      <c r="AK19" s="22"/>
      <c r="AL19" s="23"/>
      <c r="AM19" s="23"/>
      <c r="AN19" s="23"/>
      <c r="AO19" s="23"/>
      <c r="AP19" s="23"/>
      <c r="AQ19" s="23"/>
      <c r="AR19" s="23"/>
      <c r="AS19" s="23"/>
      <c r="AT19" s="31"/>
      <c r="AU19" s="62"/>
      <c r="AV19" s="23"/>
      <c r="AW19" s="23"/>
      <c r="AX19" s="23"/>
      <c r="AY19" s="23"/>
      <c r="AZ19" s="23"/>
      <c r="BA19" s="23"/>
      <c r="BB19" s="23"/>
      <c r="BC19" s="23"/>
      <c r="BD19" s="31"/>
      <c r="BE19" s="47">
        <f t="shared" si="0"/>
        <v>0</v>
      </c>
      <c r="BF19" s="10">
        <f t="shared" si="1"/>
        <v>0</v>
      </c>
      <c r="BG19" s="10">
        <f t="shared" si="2"/>
        <v>0</v>
      </c>
      <c r="BH19" s="39" t="str">
        <f t="shared" si="3"/>
        <v/>
      </c>
    </row>
    <row r="20" spans="2:60" ht="39.950000000000003" customHeight="1" thickBot="1">
      <c r="B20" s="80">
        <v>4</v>
      </c>
      <c r="C20" s="231" t="s">
        <v>66</v>
      </c>
      <c r="D20" s="176"/>
      <c r="E20" s="176"/>
      <c r="F20" s="232"/>
      <c r="G20" s="22"/>
      <c r="H20" s="23"/>
      <c r="I20" s="23"/>
      <c r="J20" s="23"/>
      <c r="K20" s="23"/>
      <c r="L20" s="23"/>
      <c r="M20" s="23"/>
      <c r="N20" s="23"/>
      <c r="O20" s="23"/>
      <c r="P20" s="31"/>
      <c r="Q20" s="22"/>
      <c r="R20" s="23"/>
      <c r="S20" s="23"/>
      <c r="T20" s="23"/>
      <c r="U20" s="23"/>
      <c r="V20" s="23"/>
      <c r="W20" s="23"/>
      <c r="X20" s="23"/>
      <c r="Y20" s="23"/>
      <c r="Z20" s="31"/>
      <c r="AA20" s="22"/>
      <c r="AB20" s="23"/>
      <c r="AC20" s="23"/>
      <c r="AD20" s="23"/>
      <c r="AE20" s="23"/>
      <c r="AF20" s="23"/>
      <c r="AG20" s="23"/>
      <c r="AH20" s="23"/>
      <c r="AI20" s="23"/>
      <c r="AJ20" s="31"/>
      <c r="AK20" s="22"/>
      <c r="AL20" s="23"/>
      <c r="AM20" s="23"/>
      <c r="AN20" s="23"/>
      <c r="AO20" s="23"/>
      <c r="AP20" s="23"/>
      <c r="AQ20" s="23"/>
      <c r="AR20" s="23"/>
      <c r="AS20" s="23"/>
      <c r="AT20" s="31"/>
      <c r="AU20" s="62"/>
      <c r="AV20" s="23"/>
      <c r="AW20" s="23"/>
      <c r="AX20" s="23"/>
      <c r="AY20" s="23"/>
      <c r="AZ20" s="23"/>
      <c r="BA20" s="23"/>
      <c r="BB20" s="23"/>
      <c r="BC20" s="23"/>
      <c r="BD20" s="31"/>
      <c r="BE20" s="47">
        <f t="shared" si="0"/>
        <v>0</v>
      </c>
      <c r="BF20" s="10">
        <f t="shared" si="1"/>
        <v>0</v>
      </c>
      <c r="BG20" s="10">
        <f t="shared" si="2"/>
        <v>0</v>
      </c>
      <c r="BH20" s="39" t="str">
        <f t="shared" si="3"/>
        <v/>
      </c>
    </row>
    <row r="21" spans="2:60" ht="39.950000000000003" customHeight="1" thickBot="1">
      <c r="B21" s="80">
        <v>5</v>
      </c>
      <c r="C21" s="231" t="s">
        <v>34</v>
      </c>
      <c r="D21" s="176"/>
      <c r="E21" s="176"/>
      <c r="F21" s="232"/>
      <c r="G21" s="22"/>
      <c r="H21" s="23"/>
      <c r="I21" s="23"/>
      <c r="J21" s="23"/>
      <c r="K21" s="23"/>
      <c r="L21" s="23"/>
      <c r="M21" s="23"/>
      <c r="N21" s="23"/>
      <c r="O21" s="23"/>
      <c r="P21" s="31"/>
      <c r="Q21" s="22"/>
      <c r="R21" s="23"/>
      <c r="S21" s="23"/>
      <c r="T21" s="23"/>
      <c r="U21" s="23"/>
      <c r="V21" s="23"/>
      <c r="W21" s="23"/>
      <c r="X21" s="23"/>
      <c r="Y21" s="23"/>
      <c r="Z21" s="31"/>
      <c r="AA21" s="22"/>
      <c r="AB21" s="23"/>
      <c r="AC21" s="23"/>
      <c r="AD21" s="23"/>
      <c r="AE21" s="23"/>
      <c r="AF21" s="23"/>
      <c r="AG21" s="23"/>
      <c r="AH21" s="23"/>
      <c r="AI21" s="23"/>
      <c r="AJ21" s="31"/>
      <c r="AK21" s="22"/>
      <c r="AL21" s="23"/>
      <c r="AM21" s="23"/>
      <c r="AN21" s="23"/>
      <c r="AO21" s="23"/>
      <c r="AP21" s="23"/>
      <c r="AQ21" s="23"/>
      <c r="AR21" s="23"/>
      <c r="AS21" s="23"/>
      <c r="AT21" s="31"/>
      <c r="AU21" s="62"/>
      <c r="AV21" s="23"/>
      <c r="AW21" s="23"/>
      <c r="AX21" s="23"/>
      <c r="AY21" s="23"/>
      <c r="AZ21" s="23"/>
      <c r="BA21" s="23"/>
      <c r="BB21" s="23"/>
      <c r="BC21" s="23"/>
      <c r="BD21" s="31"/>
      <c r="BE21" s="47">
        <f t="shared" si="0"/>
        <v>0</v>
      </c>
      <c r="BF21" s="10">
        <f t="shared" si="1"/>
        <v>0</v>
      </c>
      <c r="BG21" s="10">
        <f t="shared" si="2"/>
        <v>0</v>
      </c>
      <c r="BH21" s="39" t="str">
        <f t="shared" si="3"/>
        <v/>
      </c>
    </row>
    <row r="22" spans="2:60" ht="39.950000000000003" customHeight="1" thickBot="1">
      <c r="B22" s="80">
        <v>6</v>
      </c>
      <c r="C22" s="231" t="s">
        <v>67</v>
      </c>
      <c r="D22" s="176"/>
      <c r="E22" s="176"/>
      <c r="F22" s="232"/>
      <c r="G22" s="22"/>
      <c r="H22" s="23"/>
      <c r="I22" s="23"/>
      <c r="J22" s="23"/>
      <c r="K22" s="23"/>
      <c r="L22" s="23"/>
      <c r="M22" s="23"/>
      <c r="N22" s="23"/>
      <c r="O22" s="23"/>
      <c r="P22" s="31"/>
      <c r="Q22" s="22"/>
      <c r="R22" s="23"/>
      <c r="S22" s="23"/>
      <c r="T22" s="23"/>
      <c r="U22" s="23"/>
      <c r="V22" s="23"/>
      <c r="W22" s="23"/>
      <c r="X22" s="23"/>
      <c r="Y22" s="23"/>
      <c r="Z22" s="31"/>
      <c r="AA22" s="22"/>
      <c r="AB22" s="23"/>
      <c r="AC22" s="23"/>
      <c r="AD22" s="23"/>
      <c r="AE22" s="23"/>
      <c r="AF22" s="23"/>
      <c r="AG22" s="23"/>
      <c r="AH22" s="23"/>
      <c r="AI22" s="23"/>
      <c r="AJ22" s="31"/>
      <c r="AK22" s="22"/>
      <c r="AL22" s="23"/>
      <c r="AM22" s="23"/>
      <c r="AN22" s="23"/>
      <c r="AO22" s="23"/>
      <c r="AP22" s="23"/>
      <c r="AQ22" s="23"/>
      <c r="AR22" s="23"/>
      <c r="AS22" s="23"/>
      <c r="AT22" s="31"/>
      <c r="AU22" s="62"/>
      <c r="AV22" s="23"/>
      <c r="AW22" s="23"/>
      <c r="AX22" s="23"/>
      <c r="AY22" s="23"/>
      <c r="AZ22" s="23"/>
      <c r="BA22" s="23"/>
      <c r="BB22" s="23"/>
      <c r="BC22" s="23"/>
      <c r="BD22" s="31"/>
      <c r="BE22" s="47">
        <f t="shared" si="0"/>
        <v>0</v>
      </c>
      <c r="BF22" s="10">
        <f t="shared" si="1"/>
        <v>0</v>
      </c>
      <c r="BG22" s="10">
        <f t="shared" si="2"/>
        <v>0</v>
      </c>
      <c r="BH22" s="39" t="str">
        <f t="shared" si="3"/>
        <v/>
      </c>
    </row>
    <row r="23" spans="2:60" ht="39.950000000000003" customHeight="1" thickBot="1">
      <c r="B23" s="80">
        <v>7</v>
      </c>
      <c r="C23" s="231" t="s">
        <v>36</v>
      </c>
      <c r="D23" s="176"/>
      <c r="E23" s="176"/>
      <c r="F23" s="232"/>
      <c r="G23" s="22"/>
      <c r="H23" s="23"/>
      <c r="I23" s="23"/>
      <c r="J23" s="23"/>
      <c r="K23" s="23"/>
      <c r="L23" s="23"/>
      <c r="M23" s="23"/>
      <c r="N23" s="23"/>
      <c r="O23" s="23"/>
      <c r="P23" s="31"/>
      <c r="Q23" s="22"/>
      <c r="R23" s="23"/>
      <c r="S23" s="23"/>
      <c r="T23" s="23"/>
      <c r="U23" s="23"/>
      <c r="V23" s="23"/>
      <c r="W23" s="23"/>
      <c r="X23" s="23"/>
      <c r="Y23" s="23"/>
      <c r="Z23" s="31"/>
      <c r="AA23" s="22"/>
      <c r="AB23" s="23"/>
      <c r="AC23" s="23"/>
      <c r="AD23" s="23"/>
      <c r="AE23" s="23"/>
      <c r="AF23" s="23"/>
      <c r="AG23" s="23"/>
      <c r="AH23" s="23"/>
      <c r="AI23" s="23"/>
      <c r="AJ23" s="31"/>
      <c r="AK23" s="22"/>
      <c r="AL23" s="23"/>
      <c r="AM23" s="23"/>
      <c r="AN23" s="23"/>
      <c r="AO23" s="23"/>
      <c r="AP23" s="23"/>
      <c r="AQ23" s="23"/>
      <c r="AR23" s="23"/>
      <c r="AS23" s="23"/>
      <c r="AT23" s="31"/>
      <c r="AU23" s="62"/>
      <c r="AV23" s="23"/>
      <c r="AW23" s="23"/>
      <c r="AX23" s="23"/>
      <c r="AY23" s="23"/>
      <c r="AZ23" s="23"/>
      <c r="BA23" s="23"/>
      <c r="BB23" s="23"/>
      <c r="BC23" s="23"/>
      <c r="BD23" s="31"/>
      <c r="BE23" s="47">
        <f t="shared" si="0"/>
        <v>0</v>
      </c>
      <c r="BF23" s="10">
        <f t="shared" si="1"/>
        <v>0</v>
      </c>
      <c r="BG23" s="10">
        <f t="shared" si="2"/>
        <v>0</v>
      </c>
      <c r="BH23" s="39" t="str">
        <f t="shared" si="3"/>
        <v/>
      </c>
    </row>
    <row r="24" spans="2:60" ht="39.950000000000003" customHeight="1" thickBot="1">
      <c r="B24" s="80">
        <v>8</v>
      </c>
      <c r="C24" s="231" t="s">
        <v>51</v>
      </c>
      <c r="D24" s="176"/>
      <c r="E24" s="176"/>
      <c r="F24" s="232"/>
      <c r="G24" s="22"/>
      <c r="H24" s="23"/>
      <c r="I24" s="23"/>
      <c r="J24" s="23"/>
      <c r="K24" s="23"/>
      <c r="L24" s="23"/>
      <c r="M24" s="23"/>
      <c r="N24" s="23"/>
      <c r="O24" s="23"/>
      <c r="P24" s="31"/>
      <c r="Q24" s="22"/>
      <c r="R24" s="23"/>
      <c r="S24" s="23"/>
      <c r="T24" s="23"/>
      <c r="U24" s="23"/>
      <c r="V24" s="23"/>
      <c r="W24" s="23"/>
      <c r="X24" s="23"/>
      <c r="Y24" s="23"/>
      <c r="Z24" s="31"/>
      <c r="AA24" s="22"/>
      <c r="AB24" s="23"/>
      <c r="AC24" s="23"/>
      <c r="AD24" s="23"/>
      <c r="AE24" s="23"/>
      <c r="AF24" s="23"/>
      <c r="AG24" s="23"/>
      <c r="AH24" s="23"/>
      <c r="AI24" s="23"/>
      <c r="AJ24" s="31"/>
      <c r="AK24" s="22"/>
      <c r="AL24" s="23"/>
      <c r="AM24" s="23"/>
      <c r="AN24" s="23"/>
      <c r="AO24" s="23"/>
      <c r="AP24" s="23"/>
      <c r="AQ24" s="23"/>
      <c r="AR24" s="23"/>
      <c r="AS24" s="23"/>
      <c r="AT24" s="31"/>
      <c r="AU24" s="62"/>
      <c r="AV24" s="23"/>
      <c r="AW24" s="23"/>
      <c r="AX24" s="23"/>
      <c r="AY24" s="23"/>
      <c r="AZ24" s="23"/>
      <c r="BA24" s="23"/>
      <c r="BB24" s="23"/>
      <c r="BC24" s="23"/>
      <c r="BD24" s="31"/>
      <c r="BE24" s="47">
        <f t="shared" si="0"/>
        <v>0</v>
      </c>
      <c r="BF24" s="10">
        <f t="shared" si="1"/>
        <v>0</v>
      </c>
      <c r="BG24" s="10">
        <f t="shared" si="2"/>
        <v>0</v>
      </c>
      <c r="BH24" s="39" t="str">
        <f t="shared" si="3"/>
        <v/>
      </c>
    </row>
    <row r="25" spans="2:60" ht="39.950000000000003" customHeight="1" thickBot="1">
      <c r="B25" s="80">
        <v>9</v>
      </c>
      <c r="C25" s="231" t="s">
        <v>68</v>
      </c>
      <c r="D25" s="176"/>
      <c r="E25" s="176"/>
      <c r="F25" s="232"/>
      <c r="G25" s="22"/>
      <c r="H25" s="52"/>
      <c r="I25" s="52"/>
      <c r="J25" s="52"/>
      <c r="K25" s="52"/>
      <c r="L25" s="52"/>
      <c r="M25" s="52"/>
      <c r="N25" s="52"/>
      <c r="O25" s="52"/>
      <c r="P25" s="57"/>
      <c r="Q25" s="127"/>
      <c r="R25" s="52"/>
      <c r="S25" s="52"/>
      <c r="T25" s="52"/>
      <c r="U25" s="52"/>
      <c r="V25" s="52"/>
      <c r="W25" s="52"/>
      <c r="X25" s="52"/>
      <c r="Y25" s="52"/>
      <c r="Z25" s="57"/>
      <c r="AA25" s="127"/>
      <c r="AB25" s="52"/>
      <c r="AC25" s="52"/>
      <c r="AD25" s="52"/>
      <c r="AE25" s="52"/>
      <c r="AF25" s="52"/>
      <c r="AG25" s="52"/>
      <c r="AH25" s="52"/>
      <c r="AI25" s="52"/>
      <c r="AJ25" s="57"/>
      <c r="AK25" s="127"/>
      <c r="AL25" s="52"/>
      <c r="AM25" s="52"/>
      <c r="AN25" s="52"/>
      <c r="AO25" s="52"/>
      <c r="AP25" s="52"/>
      <c r="AQ25" s="52"/>
      <c r="AR25" s="52"/>
      <c r="AS25" s="52"/>
      <c r="AT25" s="57"/>
      <c r="AU25" s="63"/>
      <c r="AV25" s="52"/>
      <c r="AW25" s="52"/>
      <c r="AX25" s="52"/>
      <c r="AY25" s="52"/>
      <c r="AZ25" s="52"/>
      <c r="BA25" s="52"/>
      <c r="BB25" s="52"/>
      <c r="BC25" s="52"/>
      <c r="BD25" s="57"/>
      <c r="BE25" s="47">
        <f t="shared" si="0"/>
        <v>0</v>
      </c>
      <c r="BF25" s="10">
        <f t="shared" si="1"/>
        <v>0</v>
      </c>
      <c r="BG25" s="10">
        <f t="shared" si="2"/>
        <v>0</v>
      </c>
      <c r="BH25" s="39" t="str">
        <f t="shared" si="3"/>
        <v/>
      </c>
    </row>
    <row r="26" spans="2:60" ht="39.950000000000003" customHeight="1" thickBot="1">
      <c r="B26" s="80">
        <v>10</v>
      </c>
      <c r="C26" s="231" t="s">
        <v>31</v>
      </c>
      <c r="D26" s="176"/>
      <c r="E26" s="176"/>
      <c r="F26" s="232"/>
      <c r="G26" s="22"/>
      <c r="H26" s="52"/>
      <c r="I26" s="52"/>
      <c r="J26" s="52"/>
      <c r="K26" s="52"/>
      <c r="L26" s="52"/>
      <c r="M26" s="52"/>
      <c r="N26" s="52"/>
      <c r="O26" s="52"/>
      <c r="P26" s="57"/>
      <c r="Q26" s="127"/>
      <c r="R26" s="52"/>
      <c r="S26" s="52"/>
      <c r="T26" s="52"/>
      <c r="U26" s="52"/>
      <c r="V26" s="52"/>
      <c r="W26" s="52"/>
      <c r="X26" s="52"/>
      <c r="Y26" s="52"/>
      <c r="Z26" s="57"/>
      <c r="AA26" s="127"/>
      <c r="AB26" s="52"/>
      <c r="AC26" s="52"/>
      <c r="AD26" s="52"/>
      <c r="AE26" s="52"/>
      <c r="AF26" s="52"/>
      <c r="AG26" s="52"/>
      <c r="AH26" s="52"/>
      <c r="AI26" s="52"/>
      <c r="AJ26" s="57"/>
      <c r="AK26" s="127"/>
      <c r="AL26" s="52"/>
      <c r="AM26" s="52"/>
      <c r="AN26" s="52"/>
      <c r="AO26" s="52"/>
      <c r="AP26" s="52"/>
      <c r="AQ26" s="52"/>
      <c r="AR26" s="52"/>
      <c r="AS26" s="52"/>
      <c r="AT26" s="57"/>
      <c r="AU26" s="63"/>
      <c r="AV26" s="52"/>
      <c r="AW26" s="52"/>
      <c r="AX26" s="52"/>
      <c r="AY26" s="52"/>
      <c r="AZ26" s="52"/>
      <c r="BA26" s="52"/>
      <c r="BB26" s="52"/>
      <c r="BC26" s="52"/>
      <c r="BD26" s="57"/>
      <c r="BE26" s="47">
        <f t="shared" si="0"/>
        <v>0</v>
      </c>
      <c r="BF26" s="10">
        <f t="shared" si="1"/>
        <v>0</v>
      </c>
      <c r="BG26" s="10">
        <f t="shared" si="2"/>
        <v>0</v>
      </c>
      <c r="BH26" s="39" t="str">
        <f>(IF(AND(BE26&gt;=1,BF26&gt;=0,BG26&gt;=1),SUM(BE26/(BE26+BF26)),IF(AND(BE26=0,BF26&gt;=1,BG26&gt;=1),"0%",IF(AND(BE26=0,BF26=0,BG26=0),"",IF(BG26&lt;&gt;0,"NA",SUM(BE26/(BE26+BF26)))))))</f>
        <v/>
      </c>
    </row>
    <row r="27" spans="2:60" ht="39.950000000000003" customHeight="1" thickBot="1">
      <c r="B27" s="80">
        <v>11</v>
      </c>
      <c r="C27" s="231" t="s">
        <v>114</v>
      </c>
      <c r="D27" s="174"/>
      <c r="E27" s="174"/>
      <c r="F27" s="242"/>
      <c r="G27" s="22"/>
      <c r="H27" s="52"/>
      <c r="I27" s="52"/>
      <c r="J27" s="52"/>
      <c r="K27" s="52"/>
      <c r="L27" s="52"/>
      <c r="M27" s="52"/>
      <c r="N27" s="52"/>
      <c r="O27" s="52"/>
      <c r="P27" s="57"/>
      <c r="Q27" s="127"/>
      <c r="R27" s="52"/>
      <c r="S27" s="52"/>
      <c r="T27" s="52"/>
      <c r="U27" s="52"/>
      <c r="V27" s="52"/>
      <c r="W27" s="52"/>
      <c r="X27" s="52"/>
      <c r="Y27" s="52"/>
      <c r="Z27" s="57"/>
      <c r="AA27" s="127"/>
      <c r="AB27" s="52"/>
      <c r="AC27" s="52"/>
      <c r="AD27" s="52"/>
      <c r="AE27" s="52"/>
      <c r="AF27" s="52"/>
      <c r="AG27" s="52"/>
      <c r="AH27" s="52"/>
      <c r="AI27" s="52"/>
      <c r="AJ27" s="57"/>
      <c r="AK27" s="127"/>
      <c r="AL27" s="52"/>
      <c r="AM27" s="52"/>
      <c r="AN27" s="52"/>
      <c r="AO27" s="52"/>
      <c r="AP27" s="52"/>
      <c r="AQ27" s="52"/>
      <c r="AR27" s="52"/>
      <c r="AS27" s="52"/>
      <c r="AT27" s="57"/>
      <c r="AU27" s="63"/>
      <c r="AV27" s="52"/>
      <c r="AW27" s="52"/>
      <c r="AX27" s="52"/>
      <c r="AY27" s="52"/>
      <c r="AZ27" s="52"/>
      <c r="BA27" s="52"/>
      <c r="BB27" s="52"/>
      <c r="BC27" s="52"/>
      <c r="BD27" s="57"/>
      <c r="BE27" s="47">
        <f t="shared" si="0"/>
        <v>0</v>
      </c>
      <c r="BF27" s="10">
        <f t="shared" si="1"/>
        <v>0</v>
      </c>
      <c r="BG27" s="10">
        <f t="shared" si="2"/>
        <v>0</v>
      </c>
      <c r="BH27" s="39" t="str">
        <f>(IF(AND(BE27&gt;=1,BF27&gt;=0,BG27&gt;=1),SUM(BE27/(BE27+BF27)),IF(AND(BE27=0,BF27&gt;=1,BG27&gt;=1),"0%",IF(AND(BE27=0,BF27=0,BG27=0),"",IF(BG27&lt;&gt;0,"NA",SUM(BE27/(BE27+BF27)))))))</f>
        <v/>
      </c>
    </row>
    <row r="28" spans="2:60" ht="39.950000000000003" customHeight="1" thickBot="1">
      <c r="B28" s="80">
        <v>12</v>
      </c>
      <c r="C28" s="231" t="s">
        <v>130</v>
      </c>
      <c r="D28" s="176"/>
      <c r="E28" s="176"/>
      <c r="F28" s="232"/>
      <c r="G28" s="92"/>
      <c r="H28" s="101"/>
      <c r="I28" s="101"/>
      <c r="J28" s="101"/>
      <c r="K28" s="101"/>
      <c r="L28" s="101"/>
      <c r="M28" s="101"/>
      <c r="N28" s="101"/>
      <c r="O28" s="101"/>
      <c r="P28" s="102"/>
      <c r="Q28" s="92"/>
      <c r="R28" s="101"/>
      <c r="S28" s="101"/>
      <c r="T28" s="101"/>
      <c r="U28" s="101"/>
      <c r="V28" s="101"/>
      <c r="W28" s="101"/>
      <c r="X28" s="101"/>
      <c r="Y28" s="101"/>
      <c r="Z28" s="102"/>
      <c r="AA28" s="92"/>
      <c r="AB28" s="101"/>
      <c r="AC28" s="101"/>
      <c r="AD28" s="101"/>
      <c r="AE28" s="101"/>
      <c r="AF28" s="101"/>
      <c r="AG28" s="101"/>
      <c r="AH28" s="101"/>
      <c r="AI28" s="101"/>
      <c r="AJ28" s="102"/>
      <c r="AK28" s="92"/>
      <c r="AL28" s="101"/>
      <c r="AM28" s="101"/>
      <c r="AN28" s="101"/>
      <c r="AO28" s="101"/>
      <c r="AP28" s="101"/>
      <c r="AQ28" s="101"/>
      <c r="AR28" s="101"/>
      <c r="AS28" s="101"/>
      <c r="AT28" s="102"/>
      <c r="AU28" s="62"/>
      <c r="AV28" s="62"/>
      <c r="AW28" s="62"/>
      <c r="AX28" s="62"/>
      <c r="AY28" s="62"/>
      <c r="AZ28" s="62"/>
      <c r="BA28" s="62"/>
      <c r="BB28" s="62"/>
      <c r="BC28" s="62"/>
      <c r="BD28" s="62"/>
      <c r="BE28" s="47">
        <f>COUNTIF(G28:BD28,"yes")</f>
        <v>0</v>
      </c>
      <c r="BF28" s="10">
        <f>COUNTIF(G28:BD28,"no")</f>
        <v>0</v>
      </c>
      <c r="BG28" s="10">
        <f>COUNTIF(G28:BD28,"na")</f>
        <v>0</v>
      </c>
      <c r="BH28" s="48" t="str">
        <f>(IF(AND(BE28&gt;=1,BF28&gt;=0,BG28&gt;=1),SUM(BE28/(BE28+BF28)),IF(AND(BE28=0,BF28&gt;=1,BG28&gt;=1),"0%",IF(AND(BE28=0,BF28=0,BG28=0),"",IF(BG28&lt;&gt;0,"NA",SUM(BE28/(BE28+BF28)))))))</f>
        <v/>
      </c>
    </row>
    <row r="29" spans="2:60" ht="307.5" customHeight="1" thickBot="1">
      <c r="C29" s="158" t="s">
        <v>32</v>
      </c>
      <c r="D29" s="159"/>
      <c r="E29" s="159"/>
      <c r="F29" s="159"/>
      <c r="G29" s="53"/>
      <c r="H29" s="54"/>
      <c r="I29" s="54"/>
      <c r="J29" s="54"/>
      <c r="K29" s="54"/>
      <c r="L29" s="54"/>
      <c r="M29" s="54"/>
      <c r="N29" s="54"/>
      <c r="O29" s="54"/>
      <c r="P29" s="56"/>
      <c r="Q29" s="53"/>
      <c r="R29" s="54"/>
      <c r="S29" s="54"/>
      <c r="T29" s="54"/>
      <c r="U29" s="54"/>
      <c r="V29" s="54"/>
      <c r="W29" s="54"/>
      <c r="X29" s="54"/>
      <c r="Y29" s="54"/>
      <c r="Z29" s="56"/>
      <c r="AA29" s="53"/>
      <c r="AB29" s="54"/>
      <c r="AC29" s="54"/>
      <c r="AD29" s="54"/>
      <c r="AE29" s="54"/>
      <c r="AF29" s="54"/>
      <c r="AG29" s="54"/>
      <c r="AH29" s="54"/>
      <c r="AI29" s="54"/>
      <c r="AJ29" s="56"/>
      <c r="AK29" s="53"/>
      <c r="AL29" s="56"/>
      <c r="AM29" s="54"/>
      <c r="AN29" s="56"/>
      <c r="AO29" s="54"/>
      <c r="AP29" s="54"/>
      <c r="AQ29" s="54"/>
      <c r="AR29" s="54"/>
      <c r="AS29" s="54"/>
      <c r="AT29" s="56"/>
      <c r="AU29" s="53"/>
      <c r="AV29" s="54"/>
      <c r="AW29" s="54"/>
      <c r="AX29" s="54"/>
      <c r="AY29" s="54"/>
      <c r="AZ29" s="54"/>
      <c r="BA29" s="54"/>
      <c r="BB29" s="54"/>
      <c r="BC29" s="54"/>
      <c r="BD29" s="55"/>
    </row>
  </sheetData>
  <sheetProtection password="CB4B" sheet="1" objects="1" scenarios="1" selectLockedCells="1"/>
  <protectedRanges>
    <protectedRange sqref="B2 F7 I7 N7 F9 G13:BD13 G15:BD15" name="Range2"/>
    <protectedRange sqref="F7 I7 N7 F9 B2 G13:BD13 G15:BD15" name="Range1"/>
    <protectedRange sqref="G17:BD27 I28:BD28" name="Range2_1"/>
    <protectedRange sqref="G17:BD27 I28:BD28" name="Range1_1"/>
    <protectedRange sqref="G28:H28" name="Range2_2"/>
    <protectedRange sqref="G28:H28" name="Range1_2"/>
  </protectedRanges>
  <mergeCells count="36">
    <mergeCell ref="AU11:BD11"/>
    <mergeCell ref="C27:F27"/>
    <mergeCell ref="C21:F21"/>
    <mergeCell ref="Q11:Z11"/>
    <mergeCell ref="G11:P11"/>
    <mergeCell ref="AU14:BD14"/>
    <mergeCell ref="C19:F19"/>
    <mergeCell ref="C12:F12"/>
    <mergeCell ref="A13:D13"/>
    <mergeCell ref="C17:F17"/>
    <mergeCell ref="AK11:AT11"/>
    <mergeCell ref="Q14:Z14"/>
    <mergeCell ref="AA14:AJ14"/>
    <mergeCell ref="AK14:AT14"/>
    <mergeCell ref="AA11:AJ11"/>
    <mergeCell ref="B2:U2"/>
    <mergeCell ref="B3:U3"/>
    <mergeCell ref="F6:H6"/>
    <mergeCell ref="N6:P6"/>
    <mergeCell ref="I6:M6"/>
    <mergeCell ref="C29:F29"/>
    <mergeCell ref="C28:F28"/>
    <mergeCell ref="C20:F20"/>
    <mergeCell ref="C26:F26"/>
    <mergeCell ref="C24:F24"/>
    <mergeCell ref="C25:F25"/>
    <mergeCell ref="F7:H7"/>
    <mergeCell ref="I7:M7"/>
    <mergeCell ref="C18:F18"/>
    <mergeCell ref="C23:F23"/>
    <mergeCell ref="K9:O9"/>
    <mergeCell ref="H9:I9"/>
    <mergeCell ref="N7:Q7"/>
    <mergeCell ref="C22:F22"/>
    <mergeCell ref="G14:P14"/>
    <mergeCell ref="F9:G9"/>
  </mergeCells>
  <phoneticPr fontId="0" type="noConversion"/>
  <conditionalFormatting sqref="BH17:BH28">
    <cfRule type="expression" dxfId="12" priority="1" stopIfTrue="1">
      <formula>ISERROR(BH17)</formula>
    </cfRule>
  </conditionalFormatting>
  <dataValidations xWindow="1569" yWindow="336" count="1">
    <dataValidation type="list" allowBlank="1" showInputMessage="1" showErrorMessage="1" error="Please enter yes, no or NA" prompt="Enter yes, no or NA by clicking arrow" sqref="G17:BD28" xr:uid="{00000000-0002-0000-0400-000000000000}">
      <formula1>$K$16:$O$16</formula1>
    </dataValidation>
  </dataValidations>
  <printOptions horizontalCentered="1" verticalCentered="1"/>
  <pageMargins left="0.19685039370078741" right="0.19685039370078741" top="0.32" bottom="0.32" header="0.2" footer="0.21"/>
  <pageSetup paperSize="9" scale="36"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indexed="35"/>
    <pageSetUpPr autoPageBreaks="0" fitToPage="1"/>
  </sheetPr>
  <dimension ref="B1:J23"/>
  <sheetViews>
    <sheetView showGridLines="0" showRowColHeaders="0" showOutlineSymbols="0" zoomScaleNormal="100" zoomScaleSheetLayoutView="70" workbookViewId="0">
      <selection activeCell="E11" sqref="E11:H11"/>
    </sheetView>
  </sheetViews>
  <sheetFormatPr defaultRowHeight="12.75"/>
  <cols>
    <col min="1" max="1" width="6.85546875" customWidth="1"/>
    <col min="2" max="2" width="7.28515625" customWidth="1"/>
    <col min="3" max="3" width="43.28515625" customWidth="1"/>
    <col min="4" max="4" width="11.42578125" customWidth="1"/>
    <col min="5" max="7" width="24.7109375" customWidth="1"/>
    <col min="8" max="8" width="26.42578125" customWidth="1"/>
    <col min="9" max="9" width="28" customWidth="1"/>
    <col min="10" max="10" width="25.7109375" customWidth="1"/>
  </cols>
  <sheetData>
    <row r="1" spans="2:10" ht="45.75" customHeight="1"/>
    <row r="2" spans="2:10" ht="41.25" customHeight="1" thickBot="1">
      <c r="B2" s="192"/>
      <c r="C2" s="192"/>
      <c r="D2" s="192"/>
      <c r="E2" s="192"/>
      <c r="F2" s="192"/>
      <c r="G2" s="192"/>
      <c r="H2" s="192"/>
      <c r="I2" s="192"/>
      <c r="J2" s="18"/>
    </row>
    <row r="3" spans="2:10" ht="30" customHeight="1" thickBot="1">
      <c r="B3" s="18"/>
      <c r="C3" s="18"/>
      <c r="D3" s="18"/>
      <c r="E3" s="205">
        <f>Treatment!B2</f>
        <v>0</v>
      </c>
      <c r="F3" s="206"/>
      <c r="G3" s="206"/>
      <c r="H3" s="206"/>
      <c r="I3" s="206"/>
      <c r="J3" s="207"/>
    </row>
    <row r="4" spans="2:10" ht="30" customHeight="1" thickBot="1">
      <c r="E4" s="205" t="str">
        <f>Treatment!B3</f>
        <v>ED Treatment</v>
      </c>
      <c r="F4" s="206"/>
      <c r="G4" s="206"/>
      <c r="H4" s="206"/>
      <c r="I4" s="206"/>
      <c r="J4" s="207"/>
    </row>
    <row r="5" spans="2:10" ht="30" customHeight="1" thickBot="1">
      <c r="E5" s="208" t="s">
        <v>12</v>
      </c>
      <c r="F5" s="209"/>
      <c r="G5" s="216">
        <f>Treatment!F7</f>
        <v>0</v>
      </c>
      <c r="H5" s="217"/>
      <c r="I5" s="217"/>
      <c r="J5" s="218"/>
    </row>
    <row r="6" spans="2:10" ht="30" customHeight="1" thickBot="1">
      <c r="B6" s="19"/>
      <c r="C6" s="19"/>
      <c r="D6" s="12"/>
      <c r="E6" s="208" t="s">
        <v>17</v>
      </c>
      <c r="F6" s="222"/>
      <c r="G6" s="219">
        <f>Treatment!F9</f>
        <v>0</v>
      </c>
      <c r="H6" s="220"/>
      <c r="I6" s="220"/>
      <c r="J6" s="221"/>
    </row>
    <row r="7" spans="2:10" ht="27" customHeight="1">
      <c r="B7" s="201" t="s">
        <v>15</v>
      </c>
      <c r="C7" s="201"/>
      <c r="D7" s="201"/>
      <c r="E7" s="201"/>
      <c r="F7" s="201"/>
      <c r="G7" s="201"/>
      <c r="H7" s="12"/>
      <c r="I7" s="14"/>
      <c r="J7" s="16"/>
    </row>
    <row r="8" spans="2:10" ht="13.5" customHeight="1" thickBot="1">
      <c r="B8" s="13"/>
      <c r="C8" s="13"/>
      <c r="D8" s="13"/>
      <c r="E8" s="13"/>
      <c r="F8" s="13"/>
      <c r="G8" s="13"/>
      <c r="H8" s="13"/>
      <c r="I8" s="15"/>
      <c r="J8" s="16"/>
    </row>
    <row r="9" spans="2:10" ht="16.5" customHeight="1">
      <c r="B9" s="199" t="s">
        <v>13</v>
      </c>
      <c r="C9" s="199" t="s">
        <v>4</v>
      </c>
      <c r="D9" s="199" t="s">
        <v>5</v>
      </c>
      <c r="E9" s="193" t="s">
        <v>6</v>
      </c>
      <c r="F9" s="194"/>
      <c r="G9" s="194"/>
      <c r="H9" s="195"/>
      <c r="I9" s="203" t="s">
        <v>7</v>
      </c>
      <c r="J9" s="223" t="s">
        <v>19</v>
      </c>
    </row>
    <row r="10" spans="2:10" ht="20.25" customHeight="1" thickBot="1">
      <c r="B10" s="200"/>
      <c r="C10" s="202"/>
      <c r="D10" s="200"/>
      <c r="E10" s="196"/>
      <c r="F10" s="197"/>
      <c r="G10" s="197"/>
      <c r="H10" s="198"/>
      <c r="I10" s="204"/>
      <c r="J10" s="224"/>
    </row>
    <row r="11" spans="2:10" ht="39.950000000000003" customHeight="1" thickBot="1">
      <c r="B11" s="68">
        <f>Treatment!B17</f>
        <v>1</v>
      </c>
      <c r="C11" s="21" t="str">
        <f>Treatment!C17</f>
        <v xml:space="preserve">Appropriate Emergency Department Observation Chart </v>
      </c>
      <c r="D11" s="39" t="str">
        <f>Treatment!BH17</f>
        <v/>
      </c>
      <c r="E11" s="210"/>
      <c r="F11" s="211"/>
      <c r="G11" s="211"/>
      <c r="H11" s="212"/>
      <c r="I11" s="32"/>
      <c r="J11" s="28"/>
    </row>
    <row r="12" spans="2:10" ht="39.950000000000003" customHeight="1" thickBot="1">
      <c r="B12" s="68">
        <f>Treatment!B18</f>
        <v>2</v>
      </c>
      <c r="C12" s="21" t="str">
        <f>Treatment!C18</f>
        <v>Appropriate Observations in ED</v>
      </c>
      <c r="D12" s="39" t="str">
        <f>Treatment!BH18</f>
        <v/>
      </c>
      <c r="E12" s="210"/>
      <c r="F12" s="211"/>
      <c r="G12" s="211"/>
      <c r="H12" s="212"/>
      <c r="I12" s="32"/>
      <c r="J12" s="28"/>
    </row>
    <row r="13" spans="2:10" ht="39.950000000000003" customHeight="1" thickBot="1">
      <c r="B13" s="68">
        <f>Treatment!B19</f>
        <v>3</v>
      </c>
      <c r="C13" s="21" t="str">
        <f>Treatment!C19</f>
        <v>Initial assessment complete</v>
      </c>
      <c r="D13" s="39" t="str">
        <f>Treatment!BH19</f>
        <v/>
      </c>
      <c r="E13" s="210"/>
      <c r="F13" s="211"/>
      <c r="G13" s="211"/>
      <c r="H13" s="212"/>
      <c r="I13" s="32"/>
      <c r="J13" s="28"/>
    </row>
    <row r="14" spans="2:10" ht="39.950000000000003" customHeight="1" thickBot="1">
      <c r="B14" s="68">
        <f>Treatment!B20</f>
        <v>4</v>
      </c>
      <c r="C14" s="21" t="str">
        <f>Treatment!C20</f>
        <v>Current/ relevant  medications documented</v>
      </c>
      <c r="D14" s="39" t="str">
        <f>Treatment!BH20</f>
        <v/>
      </c>
      <c r="E14" s="210"/>
      <c r="F14" s="211"/>
      <c r="G14" s="211"/>
      <c r="H14" s="212"/>
      <c r="I14" s="32"/>
      <c r="J14" s="28"/>
    </row>
    <row r="15" spans="2:10" ht="39.950000000000003" customHeight="1" thickBot="1">
      <c r="B15" s="68">
        <f>Treatment!B21</f>
        <v>5</v>
      </c>
      <c r="C15" s="21" t="str">
        <f>Treatment!C21</f>
        <v>Was the patient treated within triage category</v>
      </c>
      <c r="D15" s="39" t="str">
        <f>Treatment!BH21</f>
        <v/>
      </c>
      <c r="E15" s="210"/>
      <c r="F15" s="211"/>
      <c r="G15" s="211"/>
      <c r="H15" s="212"/>
      <c r="I15" s="32"/>
      <c r="J15" s="28"/>
    </row>
    <row r="16" spans="2:10" ht="39.950000000000003" customHeight="1" thickBot="1">
      <c r="B16" s="68">
        <f>Treatment!B22</f>
        <v>6</v>
      </c>
      <c r="C16" s="21" t="str">
        <f>Treatment!C22</f>
        <v>Appropriate CERS Response</v>
      </c>
      <c r="D16" s="39" t="str">
        <f>Treatment!BH22</f>
        <v/>
      </c>
      <c r="E16" s="210"/>
      <c r="F16" s="211"/>
      <c r="G16" s="211"/>
      <c r="H16" s="212"/>
      <c r="I16" s="32"/>
      <c r="J16" s="28"/>
    </row>
    <row r="17" spans="2:10" ht="39.950000000000003" customHeight="1" thickBot="1">
      <c r="B17" s="68">
        <f>Treatment!B23</f>
        <v>7</v>
      </c>
      <c r="C17" s="21" t="str">
        <f>Treatment!C23</f>
        <v>Pain Score attended</v>
      </c>
      <c r="D17" s="39" t="str">
        <f>Treatment!BH23</f>
        <v/>
      </c>
      <c r="E17" s="210"/>
      <c r="F17" s="211"/>
      <c r="G17" s="211"/>
      <c r="H17" s="212"/>
      <c r="I17" s="32"/>
      <c r="J17" s="28"/>
    </row>
    <row r="18" spans="2:10" ht="39.950000000000003" customHeight="1" thickBot="1">
      <c r="B18" s="68">
        <f>Treatment!B24</f>
        <v>8</v>
      </c>
      <c r="C18" s="21" t="str">
        <f>Treatment!C24</f>
        <v>ECG attended if appropriate</v>
      </c>
      <c r="D18" s="39" t="str">
        <f>Treatment!BH24</f>
        <v/>
      </c>
      <c r="E18" s="210"/>
      <c r="F18" s="211"/>
      <c r="G18" s="211"/>
      <c r="H18" s="212"/>
      <c r="I18" s="32"/>
      <c r="J18" s="28"/>
    </row>
    <row r="19" spans="2:10" ht="39.950000000000003" customHeight="1" thickBot="1">
      <c r="B19" s="68">
        <f>Treatment!B25</f>
        <v>9</v>
      </c>
      <c r="C19" s="21" t="str">
        <f>Treatment!C25</f>
        <v>Complete Treatment completed</v>
      </c>
      <c r="D19" s="39" t="str">
        <f>Treatment!BH25</f>
        <v/>
      </c>
      <c r="E19" s="210"/>
      <c r="F19" s="211"/>
      <c r="G19" s="211"/>
      <c r="H19" s="212"/>
      <c r="I19" s="32"/>
      <c r="J19" s="28"/>
    </row>
    <row r="20" spans="2:10" ht="39.950000000000003" customHeight="1" thickBot="1">
      <c r="B20" s="68">
        <f>Treatment!B26</f>
        <v>10</v>
      </c>
      <c r="C20" s="21" t="str">
        <f>Treatment!C26</f>
        <v>MO Consulted</v>
      </c>
      <c r="D20" s="39" t="str">
        <f>Treatment!BH26</f>
        <v/>
      </c>
      <c r="E20" s="210"/>
      <c r="F20" s="211"/>
      <c r="G20" s="211"/>
      <c r="H20" s="212"/>
      <c r="I20" s="32"/>
      <c r="J20" s="28"/>
    </row>
    <row r="21" spans="2:10" ht="39.950000000000003" customHeight="1" thickBot="1">
      <c r="B21" s="68">
        <f>Treatment!B27</f>
        <v>11</v>
      </c>
      <c r="C21" s="21" t="str">
        <f>Treatment!C27</f>
        <v>MO saw Patient</v>
      </c>
      <c r="D21" s="39" t="str">
        <f>Treatment!BH27</f>
        <v/>
      </c>
      <c r="E21" s="210"/>
      <c r="F21" s="211"/>
      <c r="G21" s="211"/>
      <c r="H21" s="212"/>
      <c r="I21" s="32"/>
      <c r="J21" s="28"/>
    </row>
    <row r="22" spans="2:10" ht="39.950000000000003" customHeight="1" thickBot="1">
      <c r="B22" s="68">
        <f>Treatment!B28</f>
        <v>12</v>
      </c>
      <c r="C22" s="21" t="str">
        <f>Treatment!C28</f>
        <v>Documented use of appropriate Clinical Practice Guideline  / Pathway</v>
      </c>
      <c r="D22" s="39" t="str">
        <f>Treatment!BH28</f>
        <v/>
      </c>
      <c r="E22" s="210"/>
      <c r="F22" s="211"/>
      <c r="G22" s="211"/>
      <c r="H22" s="212"/>
      <c r="I22" s="32"/>
      <c r="J22" s="28"/>
    </row>
    <row r="23" spans="2:10" ht="39.950000000000003" customHeight="1" thickBot="1">
      <c r="C23" s="33" t="s">
        <v>18</v>
      </c>
      <c r="D23" s="40" t="e">
        <f>AVERAGE(D11:D22)</f>
        <v>#DIV/0!</v>
      </c>
    </row>
  </sheetData>
  <sheetProtection password="CB4B" sheet="1" objects="1" scenarios="1" selectLockedCells="1"/>
  <protectedRanges>
    <protectedRange sqref="E22:J22 E11:J20 E21:J21" name="Range1"/>
  </protectedRanges>
  <mergeCells count="26">
    <mergeCell ref="D9:D10"/>
    <mergeCell ref="E13:H13"/>
    <mergeCell ref="E14:H14"/>
    <mergeCell ref="B2:I2"/>
    <mergeCell ref="E9:H10"/>
    <mergeCell ref="B9:B10"/>
    <mergeCell ref="B7:G7"/>
    <mergeCell ref="C9:C10"/>
    <mergeCell ref="G6:J6"/>
    <mergeCell ref="J9:J10"/>
    <mergeCell ref="I9:I10"/>
    <mergeCell ref="E11:H11"/>
    <mergeCell ref="E3:J3"/>
    <mergeCell ref="E4:J4"/>
    <mergeCell ref="E5:F5"/>
    <mergeCell ref="E6:F6"/>
    <mergeCell ref="G5:J5"/>
    <mergeCell ref="E21:H21"/>
    <mergeCell ref="E17:H17"/>
    <mergeCell ref="E22:H22"/>
    <mergeCell ref="E20:H20"/>
    <mergeCell ref="E12:H12"/>
    <mergeCell ref="E15:H15"/>
    <mergeCell ref="E16:H16"/>
    <mergeCell ref="E18:H18"/>
    <mergeCell ref="E19:H19"/>
  </mergeCells>
  <phoneticPr fontId="7" type="noConversion"/>
  <conditionalFormatting sqref="D11:D20 D22">
    <cfRule type="expression" dxfId="11" priority="1" stopIfTrue="1">
      <formula>ISERROR(D11)</formula>
    </cfRule>
    <cfRule type="cellIs" dxfId="10" priority="2" stopIfTrue="1" operator="lessThan">
      <formula>0.8</formula>
    </cfRule>
  </conditionalFormatting>
  <printOptions horizontalCentered="1" verticalCentered="1"/>
  <pageMargins left="0.19685039370078741" right="0.19685039370078741" top="0.23622047244094491" bottom="0.31496062992125984" header="0.19685039370078741" footer="0.19685039370078741"/>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indexed="35"/>
    <pageSetUpPr fitToPage="1"/>
  </sheetPr>
  <dimension ref="D1:S3"/>
  <sheetViews>
    <sheetView showGridLines="0" showRowColHeaders="0" showZeros="0" topLeftCell="B1" zoomScaleNormal="100" workbookViewId="0">
      <selection activeCell="W7" sqref="W7"/>
    </sheetView>
  </sheetViews>
  <sheetFormatPr defaultRowHeight="12.75"/>
  <sheetData>
    <row r="1" spans="4:19" ht="12.75" customHeight="1">
      <c r="D1" s="225">
        <f>Treatment!B2</f>
        <v>0</v>
      </c>
      <c r="E1" s="225"/>
      <c r="F1" s="225"/>
      <c r="G1" s="225"/>
      <c r="H1" s="225"/>
      <c r="I1" s="225"/>
      <c r="J1" s="225"/>
      <c r="K1" s="225"/>
      <c r="L1" s="225"/>
      <c r="M1" s="225"/>
      <c r="N1" s="225"/>
      <c r="O1" s="225"/>
      <c r="P1" s="225"/>
      <c r="Q1" s="225"/>
      <c r="R1" s="225"/>
      <c r="S1" s="225"/>
    </row>
    <row r="2" spans="4:19" ht="12.75" customHeight="1">
      <c r="D2" s="225"/>
      <c r="E2" s="225"/>
      <c r="F2" s="225"/>
      <c r="G2" s="225"/>
      <c r="H2" s="225"/>
      <c r="I2" s="225"/>
      <c r="J2" s="225"/>
      <c r="K2" s="225"/>
      <c r="L2" s="225"/>
      <c r="M2" s="225"/>
      <c r="N2" s="225"/>
      <c r="O2" s="225"/>
      <c r="P2" s="225"/>
      <c r="Q2" s="225"/>
      <c r="R2" s="225"/>
      <c r="S2" s="225"/>
    </row>
    <row r="3" spans="4:19" ht="12.75" customHeight="1">
      <c r="D3" s="225"/>
      <c r="E3" s="225"/>
      <c r="F3" s="225"/>
      <c r="G3" s="225"/>
      <c r="H3" s="225"/>
      <c r="I3" s="225"/>
      <c r="J3" s="225"/>
      <c r="K3" s="225"/>
      <c r="L3" s="225"/>
      <c r="M3" s="225"/>
      <c r="N3" s="225"/>
      <c r="O3" s="225"/>
      <c r="P3" s="225"/>
      <c r="Q3" s="225"/>
      <c r="R3" s="225"/>
      <c r="S3" s="225"/>
    </row>
  </sheetData>
  <sheetProtection password="CB4B" sheet="1" objects="1" scenarios="1"/>
  <mergeCells count="1">
    <mergeCell ref="D1:S3"/>
  </mergeCells>
  <phoneticPr fontId="7" type="noConversion"/>
  <printOptions horizontalCentered="1" verticalCentered="1"/>
  <pageMargins left="0.74803149606299213" right="0.74803149606299213" top="0.98425196850393704" bottom="0.98425196850393704" header="0.51181102362204722" footer="0.51181102362204722"/>
  <pageSetup paperSize="9" scale="69"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11"/>
    <pageSetUpPr autoPageBreaks="0" fitToPage="1"/>
  </sheetPr>
  <dimension ref="B1:BH29"/>
  <sheetViews>
    <sheetView showGridLines="0" showRowColHeaders="0" showZeros="0" showOutlineSymbols="0" zoomScale="70" zoomScaleNormal="70" zoomScaleSheetLayoutView="70" workbookViewId="0">
      <selection activeCell="G29" sqref="G29"/>
    </sheetView>
  </sheetViews>
  <sheetFormatPr defaultRowHeight="12.75"/>
  <cols>
    <col min="1" max="1" width="7.28515625" customWidth="1"/>
    <col min="2" max="2" width="4.7109375" customWidth="1"/>
    <col min="3" max="4" width="10.28515625" customWidth="1"/>
    <col min="5" max="5" width="8.85546875" customWidth="1"/>
    <col min="6" max="6" width="28.140625" customWidth="1"/>
    <col min="7" max="7" width="7.7109375" customWidth="1"/>
    <col min="8" max="56" width="6.7109375" customWidth="1"/>
    <col min="57" max="59" width="9.140625" hidden="1" customWidth="1"/>
  </cols>
  <sheetData>
    <row r="1" spans="2:60" ht="60" customHeight="1" thickBot="1"/>
    <row r="2" spans="2:60" ht="33.75" customHeight="1" thickBot="1">
      <c r="B2" s="239">
        <f>'Triage Audit'!B2:U2</f>
        <v>0</v>
      </c>
      <c r="C2" s="240"/>
      <c r="D2" s="240"/>
      <c r="E2" s="240"/>
      <c r="F2" s="240"/>
      <c r="G2" s="240"/>
      <c r="H2" s="240"/>
      <c r="I2" s="240"/>
      <c r="J2" s="240"/>
      <c r="K2" s="240"/>
      <c r="L2" s="240"/>
      <c r="M2" s="240"/>
      <c r="N2" s="240"/>
      <c r="O2" s="240"/>
      <c r="P2" s="240"/>
      <c r="Q2" s="240"/>
      <c r="R2" s="240"/>
      <c r="S2" s="240"/>
      <c r="T2" s="240"/>
      <c r="U2" s="241"/>
    </row>
    <row r="3" spans="2:60" ht="34.5" customHeight="1">
      <c r="B3" s="184" t="s">
        <v>39</v>
      </c>
      <c r="C3" s="184"/>
      <c r="D3" s="184"/>
      <c r="E3" s="184"/>
      <c r="F3" s="184"/>
      <c r="G3" s="184"/>
      <c r="H3" s="184"/>
      <c r="I3" s="184"/>
      <c r="J3" s="184"/>
      <c r="K3" s="184"/>
      <c r="L3" s="184"/>
      <c r="M3" s="184"/>
      <c r="N3" s="184"/>
      <c r="O3" s="184"/>
      <c r="P3" s="184"/>
      <c r="Q3" s="184"/>
      <c r="R3" s="184"/>
      <c r="S3" s="184"/>
      <c r="T3" s="184"/>
      <c r="U3" s="184"/>
    </row>
    <row r="4" spans="2:60" ht="17.25" customHeight="1">
      <c r="B4" s="8"/>
      <c r="C4" s="8"/>
      <c r="D4" s="8"/>
      <c r="E4" s="24"/>
      <c r="F4" s="24"/>
      <c r="G4" s="24"/>
      <c r="H4" s="24"/>
      <c r="I4" s="24"/>
      <c r="J4" s="24"/>
      <c r="K4" s="24"/>
      <c r="L4" s="24"/>
      <c r="M4" s="24"/>
      <c r="N4" s="24"/>
      <c r="O4" s="24"/>
      <c r="P4" s="24"/>
      <c r="Q4" s="24"/>
      <c r="R4" s="24"/>
      <c r="S4" s="3"/>
      <c r="T4" s="3"/>
      <c r="U4" s="3"/>
      <c r="V4" s="3"/>
      <c r="W4" s="3"/>
      <c r="X4" s="3"/>
      <c r="Y4" s="3"/>
    </row>
    <row r="5" spans="2:60" ht="20.25" customHeight="1">
      <c r="B5" s="3"/>
      <c r="C5" s="64"/>
      <c r="D5" s="64"/>
      <c r="E5" s="25"/>
      <c r="F5" s="25"/>
      <c r="G5" s="25"/>
      <c r="H5" s="25"/>
      <c r="I5" s="25"/>
      <c r="J5" s="25"/>
      <c r="K5" s="25"/>
      <c r="L5" s="25"/>
      <c r="M5" s="25"/>
      <c r="N5" s="25"/>
      <c r="O5" s="25"/>
      <c r="P5" s="25"/>
      <c r="Q5" s="25"/>
      <c r="R5" s="24"/>
      <c r="S5" s="3"/>
      <c r="T5" s="3"/>
      <c r="U5" s="3"/>
      <c r="V5" s="3"/>
      <c r="W5" s="3"/>
      <c r="X5" s="3"/>
      <c r="Y5" s="3"/>
    </row>
    <row r="6" spans="2:60" ht="20.25" customHeight="1" thickBot="1">
      <c r="B6" s="3"/>
      <c r="C6" s="64"/>
      <c r="D6" s="64"/>
      <c r="E6" s="25"/>
      <c r="F6" s="185" t="s">
        <v>9</v>
      </c>
      <c r="G6" s="185"/>
      <c r="H6" s="185"/>
      <c r="I6" s="185" t="s">
        <v>10</v>
      </c>
      <c r="J6" s="185"/>
      <c r="K6" s="185"/>
      <c r="L6" s="185"/>
      <c r="M6" s="185"/>
      <c r="N6" s="186" t="s">
        <v>11</v>
      </c>
      <c r="O6" s="186"/>
      <c r="P6" s="186"/>
      <c r="Q6" s="24"/>
      <c r="R6" s="24"/>
      <c r="S6" s="3"/>
      <c r="T6" s="3"/>
      <c r="U6" s="3"/>
      <c r="V6" s="3"/>
      <c r="W6" s="3"/>
      <c r="X6" s="3"/>
      <c r="Y6" s="3"/>
    </row>
    <row r="7" spans="2:60" ht="35.25" customHeight="1" thickBot="1">
      <c r="B7" s="4" t="s">
        <v>8</v>
      </c>
      <c r="C7" s="2"/>
      <c r="D7" s="2"/>
      <c r="E7" s="26"/>
      <c r="F7" s="226">
        <f>'Triage Audit'!F7</f>
        <v>0</v>
      </c>
      <c r="G7" s="227"/>
      <c r="H7" s="228"/>
      <c r="I7" s="226">
        <f>'Triage Audit'!I7</f>
        <v>0</v>
      </c>
      <c r="J7" s="227"/>
      <c r="K7" s="227"/>
      <c r="L7" s="227"/>
      <c r="M7" s="227"/>
      <c r="N7" s="234">
        <f>'Triage Audit'!N7</f>
        <v>0</v>
      </c>
      <c r="O7" s="235"/>
      <c r="P7" s="235"/>
      <c r="Q7" s="236"/>
      <c r="R7" s="65"/>
      <c r="S7" s="3"/>
      <c r="T7" s="3"/>
      <c r="U7" s="3"/>
      <c r="V7" s="3"/>
      <c r="W7" s="3"/>
      <c r="X7" s="3"/>
      <c r="Y7" s="3"/>
    </row>
    <row r="8" spans="2:60" ht="35.25" customHeight="1" thickBot="1">
      <c r="B8" s="4"/>
      <c r="C8" s="2"/>
      <c r="D8" s="2"/>
      <c r="E8" s="26"/>
      <c r="F8" s="27"/>
      <c r="G8" s="27"/>
      <c r="H8" s="27"/>
      <c r="I8" s="27"/>
      <c r="J8" s="27"/>
      <c r="K8" s="27"/>
      <c r="L8" s="27"/>
      <c r="M8" s="27"/>
      <c r="N8" s="26"/>
      <c r="O8" s="26"/>
      <c r="P8" s="26"/>
      <c r="Q8" s="24"/>
      <c r="R8" s="24"/>
      <c r="S8" s="3"/>
      <c r="T8" s="3"/>
      <c r="U8" s="3"/>
      <c r="V8" s="3"/>
      <c r="W8" s="3"/>
      <c r="X8" s="3"/>
      <c r="Y8" s="3"/>
    </row>
    <row r="9" spans="2:60" ht="35.25" customHeight="1" thickBot="1">
      <c r="B9" s="3" t="s">
        <v>16</v>
      </c>
      <c r="C9" s="64"/>
      <c r="D9" s="64"/>
      <c r="E9" s="25"/>
      <c r="F9" s="237">
        <f>'Triage Audit'!F9</f>
        <v>0</v>
      </c>
      <c r="G9" s="238"/>
      <c r="H9" s="186"/>
      <c r="I9" s="186"/>
      <c r="J9" s="25"/>
      <c r="K9" s="233"/>
      <c r="L9" s="233"/>
      <c r="M9" s="233"/>
      <c r="N9" s="233"/>
      <c r="O9" s="233"/>
      <c r="P9" s="25"/>
      <c r="Q9" s="25"/>
      <c r="R9" s="24"/>
      <c r="S9" s="3"/>
      <c r="T9" s="3"/>
      <c r="U9" s="3"/>
      <c r="V9" s="3"/>
      <c r="W9" s="3"/>
      <c r="X9" s="3"/>
      <c r="Y9" s="3"/>
    </row>
    <row r="10" spans="2:60" ht="26.25" customHeight="1" thickBot="1">
      <c r="B10" s="4"/>
      <c r="C10" s="2"/>
      <c r="D10" s="2"/>
      <c r="E10" s="2"/>
      <c r="F10" s="2"/>
      <c r="G10" s="1"/>
      <c r="H10" s="1"/>
      <c r="I10" s="1"/>
      <c r="J10" s="1"/>
      <c r="K10" s="1"/>
      <c r="L10" s="1"/>
      <c r="M10" s="1"/>
      <c r="N10" s="1"/>
      <c r="O10" s="1"/>
      <c r="P10" s="1"/>
      <c r="Q10" s="3"/>
      <c r="R10" s="3"/>
      <c r="S10" s="3"/>
      <c r="T10" s="3"/>
      <c r="U10" s="3"/>
      <c r="V10" s="3"/>
      <c r="W10" s="3"/>
      <c r="X10" s="3"/>
      <c r="Y10" s="3"/>
    </row>
    <row r="11" spans="2:60" ht="20.100000000000001" customHeight="1" thickBot="1">
      <c r="B11" s="2"/>
      <c r="C11" s="2"/>
      <c r="D11" s="2"/>
      <c r="E11" s="2"/>
      <c r="F11" s="2"/>
      <c r="G11" s="149" t="s">
        <v>0</v>
      </c>
      <c r="H11" s="150"/>
      <c r="I11" s="150"/>
      <c r="J11" s="150"/>
      <c r="K11" s="150"/>
      <c r="L11" s="150"/>
      <c r="M11" s="150"/>
      <c r="N11" s="150"/>
      <c r="O11" s="150"/>
      <c r="P11" s="151"/>
      <c r="Q11" s="149" t="s">
        <v>0</v>
      </c>
      <c r="R11" s="150"/>
      <c r="S11" s="150"/>
      <c r="T11" s="150"/>
      <c r="U11" s="150"/>
      <c r="V11" s="150"/>
      <c r="W11" s="150"/>
      <c r="X11" s="150"/>
      <c r="Y11" s="150"/>
      <c r="Z11" s="151"/>
      <c r="AA11" s="149" t="s">
        <v>0</v>
      </c>
      <c r="AB11" s="150"/>
      <c r="AC11" s="150"/>
      <c r="AD11" s="150"/>
      <c r="AE11" s="150"/>
      <c r="AF11" s="150"/>
      <c r="AG11" s="150"/>
      <c r="AH11" s="150"/>
      <c r="AI11" s="150"/>
      <c r="AJ11" s="151"/>
      <c r="AK11" s="149" t="s">
        <v>0</v>
      </c>
      <c r="AL11" s="150"/>
      <c r="AM11" s="150"/>
      <c r="AN11" s="150"/>
      <c r="AO11" s="150"/>
      <c r="AP11" s="150"/>
      <c r="AQ11" s="150"/>
      <c r="AR11" s="150"/>
      <c r="AS11" s="150"/>
      <c r="AT11" s="151"/>
      <c r="AU11" s="149" t="s">
        <v>0</v>
      </c>
      <c r="AV11" s="150"/>
      <c r="AW11" s="150"/>
      <c r="AX11" s="150"/>
      <c r="AY11" s="150"/>
      <c r="AZ11" s="150"/>
      <c r="BA11" s="150"/>
      <c r="BB11" s="150"/>
      <c r="BC11" s="150"/>
      <c r="BD11" s="151"/>
    </row>
    <row r="12" spans="2:60" ht="20.100000000000001" customHeight="1" thickBot="1">
      <c r="B12" s="2"/>
      <c r="C12" s="2"/>
      <c r="D12" s="2"/>
      <c r="E12" s="2"/>
      <c r="F12" s="2"/>
      <c r="G12" s="5">
        <v>1</v>
      </c>
      <c r="H12" s="6">
        <v>2</v>
      </c>
      <c r="I12" s="6">
        <v>3</v>
      </c>
      <c r="J12" s="6">
        <v>4</v>
      </c>
      <c r="K12" s="6">
        <v>5</v>
      </c>
      <c r="L12" s="6">
        <v>6</v>
      </c>
      <c r="M12" s="6">
        <v>7</v>
      </c>
      <c r="N12" s="6">
        <v>8</v>
      </c>
      <c r="O12" s="6">
        <v>9</v>
      </c>
      <c r="P12" s="7">
        <v>10</v>
      </c>
      <c r="Q12" s="7">
        <v>11</v>
      </c>
      <c r="R12" s="7">
        <v>12</v>
      </c>
      <c r="S12" s="7">
        <v>13</v>
      </c>
      <c r="T12" s="7">
        <v>14</v>
      </c>
      <c r="U12" s="7">
        <v>15</v>
      </c>
      <c r="V12" s="7">
        <v>16</v>
      </c>
      <c r="W12" s="7">
        <v>17</v>
      </c>
      <c r="X12" s="7">
        <v>18</v>
      </c>
      <c r="Y12" s="7">
        <v>19</v>
      </c>
      <c r="Z12" s="7">
        <v>20</v>
      </c>
      <c r="AA12" s="7">
        <v>21</v>
      </c>
      <c r="AB12" s="7">
        <v>22</v>
      </c>
      <c r="AC12" s="7">
        <v>23</v>
      </c>
      <c r="AD12" s="7">
        <v>24</v>
      </c>
      <c r="AE12" s="7">
        <v>25</v>
      </c>
      <c r="AF12" s="7">
        <v>26</v>
      </c>
      <c r="AG12" s="7">
        <v>27</v>
      </c>
      <c r="AH12" s="7">
        <v>28</v>
      </c>
      <c r="AI12" s="7">
        <v>29</v>
      </c>
      <c r="AJ12" s="7">
        <v>30</v>
      </c>
      <c r="AK12" s="7">
        <v>31</v>
      </c>
      <c r="AL12" s="7">
        <v>32</v>
      </c>
      <c r="AM12" s="7">
        <v>33</v>
      </c>
      <c r="AN12" s="7">
        <v>34</v>
      </c>
      <c r="AO12" s="7">
        <v>35</v>
      </c>
      <c r="AP12" s="7">
        <v>36</v>
      </c>
      <c r="AQ12" s="7">
        <v>37</v>
      </c>
      <c r="AR12" s="7">
        <v>38</v>
      </c>
      <c r="AS12" s="7">
        <v>39</v>
      </c>
      <c r="AT12" s="7">
        <v>40</v>
      </c>
      <c r="AU12" s="7">
        <v>41</v>
      </c>
      <c r="AV12" s="7">
        <v>42</v>
      </c>
      <c r="AW12" s="7">
        <v>43</v>
      </c>
      <c r="AX12" s="7">
        <v>44</v>
      </c>
      <c r="AY12" s="7">
        <v>45</v>
      </c>
      <c r="AZ12" s="7">
        <v>46</v>
      </c>
      <c r="BA12" s="7">
        <v>47</v>
      </c>
      <c r="BB12" s="7">
        <v>48</v>
      </c>
      <c r="BC12" s="7">
        <v>49</v>
      </c>
      <c r="BD12" s="7">
        <v>50</v>
      </c>
    </row>
    <row r="13" spans="2:60" ht="168" customHeight="1" thickBot="1">
      <c r="B13" s="2"/>
      <c r="C13" s="2"/>
      <c r="D13" s="2"/>
      <c r="E13" s="2"/>
      <c r="F13" s="2"/>
      <c r="G13" s="66" t="str">
        <f>'Triage Audit'!G13</f>
        <v xml:space="preserve"> </v>
      </c>
      <c r="H13" s="66">
        <f>'Triage Audit'!H13</f>
        <v>0</v>
      </c>
      <c r="I13" s="66">
        <f>'Triage Audit'!I13</f>
        <v>0</v>
      </c>
      <c r="J13" s="66">
        <f>'Triage Audit'!J13</f>
        <v>0</v>
      </c>
      <c r="K13" s="66">
        <f>'Triage Audit'!K13</f>
        <v>0</v>
      </c>
      <c r="L13" s="66">
        <f>'Triage Audit'!L13</f>
        <v>0</v>
      </c>
      <c r="M13" s="66">
        <f>'Triage Audit'!M13</f>
        <v>0</v>
      </c>
      <c r="N13" s="66">
        <f>'Triage Audit'!N13</f>
        <v>0</v>
      </c>
      <c r="O13" s="66">
        <f>'Triage Audit'!O13</f>
        <v>0</v>
      </c>
      <c r="P13" s="66">
        <f>'Triage Audit'!P13</f>
        <v>0</v>
      </c>
      <c r="Q13" s="66">
        <f>'Triage Audit'!Q13</f>
        <v>0</v>
      </c>
      <c r="R13" s="66">
        <f>'Triage Audit'!R13</f>
        <v>0</v>
      </c>
      <c r="S13" s="66">
        <f>'Triage Audit'!S13</f>
        <v>0</v>
      </c>
      <c r="T13" s="66">
        <f>'Triage Audit'!T13</f>
        <v>0</v>
      </c>
      <c r="U13" s="66">
        <f>'Triage Audit'!U13</f>
        <v>0</v>
      </c>
      <c r="V13" s="66">
        <f>'Triage Audit'!V13</f>
        <v>0</v>
      </c>
      <c r="W13" s="66">
        <f>'Triage Audit'!W13</f>
        <v>0</v>
      </c>
      <c r="X13" s="66">
        <f>'Triage Audit'!X13</f>
        <v>0</v>
      </c>
      <c r="Y13" s="66">
        <f>'Triage Audit'!Y13</f>
        <v>0</v>
      </c>
      <c r="Z13" s="66">
        <f>'Triage Audit'!Z13</f>
        <v>0</v>
      </c>
      <c r="AA13" s="66">
        <f>'Triage Audit'!AA13</f>
        <v>0</v>
      </c>
      <c r="AB13" s="66">
        <f>'Triage Audit'!AB13</f>
        <v>0</v>
      </c>
      <c r="AC13" s="66">
        <f>'Triage Audit'!AC13</f>
        <v>0</v>
      </c>
      <c r="AD13" s="66">
        <f>'Triage Audit'!AD13</f>
        <v>0</v>
      </c>
      <c r="AE13" s="66">
        <f>'Triage Audit'!AE13</f>
        <v>0</v>
      </c>
      <c r="AF13" s="66">
        <f>'Triage Audit'!AF13</f>
        <v>0</v>
      </c>
      <c r="AG13" s="66">
        <f>'Triage Audit'!AG13</f>
        <v>0</v>
      </c>
      <c r="AH13" s="66">
        <f>'Triage Audit'!AH13</f>
        <v>0</v>
      </c>
      <c r="AI13" s="66">
        <f>'Triage Audit'!AI13</f>
        <v>0</v>
      </c>
      <c r="AJ13" s="66">
        <f>'Triage Audit'!AJ13</f>
        <v>0</v>
      </c>
      <c r="AK13" s="66">
        <f>'Triage Audit'!AK13</f>
        <v>0</v>
      </c>
      <c r="AL13" s="66">
        <f>'Triage Audit'!AL13</f>
        <v>0</v>
      </c>
      <c r="AM13" s="66">
        <f>'Triage Audit'!AM13</f>
        <v>0</v>
      </c>
      <c r="AN13" s="66">
        <f>'Triage Audit'!AN13</f>
        <v>0</v>
      </c>
      <c r="AO13" s="66">
        <f>'Triage Audit'!AO13</f>
        <v>0</v>
      </c>
      <c r="AP13" s="66">
        <f>'Triage Audit'!AP13</f>
        <v>0</v>
      </c>
      <c r="AQ13" s="66">
        <f>'Triage Audit'!AQ13</f>
        <v>0</v>
      </c>
      <c r="AR13" s="66">
        <f>'Triage Audit'!AR13</f>
        <v>0</v>
      </c>
      <c r="AS13" s="66">
        <f>'Triage Audit'!AS13</f>
        <v>0</v>
      </c>
      <c r="AT13" s="66">
        <f>'Triage Audit'!AT13</f>
        <v>0</v>
      </c>
      <c r="AU13" s="66">
        <f>'Triage Audit'!AU13</f>
        <v>0</v>
      </c>
      <c r="AV13" s="66">
        <f>'Triage Audit'!AV13</f>
        <v>0</v>
      </c>
      <c r="AW13" s="66">
        <f>'Triage Audit'!AW13</f>
        <v>0</v>
      </c>
      <c r="AX13" s="66">
        <f>'Triage Audit'!AX13</f>
        <v>0</v>
      </c>
      <c r="AY13" s="66">
        <f>'Triage Audit'!AY13</f>
        <v>0</v>
      </c>
      <c r="AZ13" s="66">
        <f>'Triage Audit'!AZ13</f>
        <v>0</v>
      </c>
      <c r="BA13" s="66">
        <f>'Triage Audit'!BA13</f>
        <v>0</v>
      </c>
      <c r="BB13" s="66">
        <f>'Triage Audit'!BB13</f>
        <v>0</v>
      </c>
      <c r="BC13" s="66">
        <f>'Triage Audit'!BC13</f>
        <v>0</v>
      </c>
      <c r="BD13" s="66">
        <f>'Triage Audit'!BD13</f>
        <v>0</v>
      </c>
    </row>
    <row r="14" spans="2:60" ht="21.75" customHeight="1" thickBot="1">
      <c r="B14" s="2"/>
      <c r="C14" s="2"/>
      <c r="D14" s="2"/>
      <c r="E14" s="2"/>
      <c r="F14" s="2"/>
      <c r="G14" s="149" t="s">
        <v>29</v>
      </c>
      <c r="H14" s="150"/>
      <c r="I14" s="150"/>
      <c r="J14" s="150"/>
      <c r="K14" s="150"/>
      <c r="L14" s="150"/>
      <c r="M14" s="150"/>
      <c r="N14" s="150"/>
      <c r="O14" s="150"/>
      <c r="P14" s="151"/>
      <c r="Q14" s="149" t="s">
        <v>29</v>
      </c>
      <c r="R14" s="150"/>
      <c r="S14" s="150"/>
      <c r="T14" s="150"/>
      <c r="U14" s="150"/>
      <c r="V14" s="150"/>
      <c r="W14" s="150"/>
      <c r="X14" s="150"/>
      <c r="Y14" s="150"/>
      <c r="Z14" s="151"/>
      <c r="AA14" s="149" t="s">
        <v>29</v>
      </c>
      <c r="AB14" s="150"/>
      <c r="AC14" s="150"/>
      <c r="AD14" s="150"/>
      <c r="AE14" s="150"/>
      <c r="AF14" s="150"/>
      <c r="AG14" s="150"/>
      <c r="AH14" s="150"/>
      <c r="AI14" s="150"/>
      <c r="AJ14" s="151"/>
      <c r="AK14" s="149" t="s">
        <v>29</v>
      </c>
      <c r="AL14" s="150"/>
      <c r="AM14" s="150"/>
      <c r="AN14" s="150"/>
      <c r="AO14" s="150"/>
      <c r="AP14" s="150"/>
      <c r="AQ14" s="150"/>
      <c r="AR14" s="150"/>
      <c r="AS14" s="150"/>
      <c r="AT14" s="151"/>
      <c r="AU14" s="149" t="s">
        <v>29</v>
      </c>
      <c r="AV14" s="150"/>
      <c r="AW14" s="150"/>
      <c r="AX14" s="150"/>
      <c r="AY14" s="150"/>
      <c r="AZ14" s="150"/>
      <c r="BA14" s="150"/>
      <c r="BB14" s="150"/>
      <c r="BC14" s="150"/>
      <c r="BD14" s="151"/>
    </row>
    <row r="15" spans="2:60" s="51" customFormat="1" ht="40.5" customHeight="1" thickBot="1">
      <c r="B15" s="49"/>
      <c r="C15" s="49"/>
      <c r="D15" s="49"/>
      <c r="E15" s="49"/>
      <c r="F15" s="49"/>
      <c r="G15" s="67" t="str">
        <f>'Triage Audit'!G15</f>
        <v xml:space="preserve"> </v>
      </c>
      <c r="H15" s="67">
        <f>'Triage Audit'!H15</f>
        <v>0</v>
      </c>
      <c r="I15" s="67">
        <f>'Triage Audit'!I15</f>
        <v>0</v>
      </c>
      <c r="J15" s="67">
        <f>'Triage Audit'!J15</f>
        <v>0</v>
      </c>
      <c r="K15" s="67">
        <f>'Triage Audit'!K15</f>
        <v>0</v>
      </c>
      <c r="L15" s="67">
        <f>'Triage Audit'!L15</f>
        <v>0</v>
      </c>
      <c r="M15" s="67">
        <f>'Triage Audit'!M15</f>
        <v>0</v>
      </c>
      <c r="N15" s="67">
        <f>'Triage Audit'!N15</f>
        <v>0</v>
      </c>
      <c r="O15" s="67">
        <f>'Triage Audit'!O15</f>
        <v>0</v>
      </c>
      <c r="P15" s="67">
        <f>'Triage Audit'!P15</f>
        <v>0</v>
      </c>
      <c r="Q15" s="67">
        <f>'Triage Audit'!Q15</f>
        <v>0</v>
      </c>
      <c r="R15" s="67">
        <f>'Triage Audit'!R15</f>
        <v>0</v>
      </c>
      <c r="S15" s="67">
        <f>'Triage Audit'!S15</f>
        <v>0</v>
      </c>
      <c r="T15" s="67">
        <f>'Triage Audit'!T15</f>
        <v>0</v>
      </c>
      <c r="U15" s="67">
        <f>'Triage Audit'!U15</f>
        <v>0</v>
      </c>
      <c r="V15" s="67">
        <f>'Triage Audit'!V15</f>
        <v>0</v>
      </c>
      <c r="W15" s="67">
        <f>'Triage Audit'!W15</f>
        <v>0</v>
      </c>
      <c r="X15" s="67">
        <f>'Triage Audit'!X15</f>
        <v>0</v>
      </c>
      <c r="Y15" s="67">
        <f>'Triage Audit'!Y15</f>
        <v>0</v>
      </c>
      <c r="Z15" s="67">
        <f>'Triage Audit'!Z15</f>
        <v>0</v>
      </c>
      <c r="AA15" s="67">
        <f>'Triage Audit'!AA15</f>
        <v>0</v>
      </c>
      <c r="AB15" s="67">
        <f>'Triage Audit'!AB15</f>
        <v>0</v>
      </c>
      <c r="AC15" s="67">
        <f>'Triage Audit'!AC15</f>
        <v>0</v>
      </c>
      <c r="AD15" s="67">
        <f>'Triage Audit'!AD15</f>
        <v>0</v>
      </c>
      <c r="AE15" s="67">
        <f>'Triage Audit'!AE15</f>
        <v>0</v>
      </c>
      <c r="AF15" s="67">
        <f>'Triage Audit'!AF15</f>
        <v>0</v>
      </c>
      <c r="AG15" s="67">
        <f>'Triage Audit'!AG15</f>
        <v>0</v>
      </c>
      <c r="AH15" s="67">
        <f>'Triage Audit'!AH15</f>
        <v>0</v>
      </c>
      <c r="AI15" s="67">
        <f>'Triage Audit'!AI15</f>
        <v>0</v>
      </c>
      <c r="AJ15" s="67">
        <f>'Triage Audit'!AJ15</f>
        <v>0</v>
      </c>
      <c r="AK15" s="67">
        <f>'Triage Audit'!AK15</f>
        <v>0</v>
      </c>
      <c r="AL15" s="67">
        <f>'Triage Audit'!AL15</f>
        <v>0</v>
      </c>
      <c r="AM15" s="67">
        <f>'Triage Audit'!AM15</f>
        <v>0</v>
      </c>
      <c r="AN15" s="67">
        <f>'Triage Audit'!AN15</f>
        <v>0</v>
      </c>
      <c r="AO15" s="67">
        <f>'Triage Audit'!AO15</f>
        <v>0</v>
      </c>
      <c r="AP15" s="67">
        <f>'Triage Audit'!AP15</f>
        <v>0</v>
      </c>
      <c r="AQ15" s="67">
        <f>'Triage Audit'!AQ15</f>
        <v>0</v>
      </c>
      <c r="AR15" s="67">
        <f>'Triage Audit'!AR15</f>
        <v>0</v>
      </c>
      <c r="AS15" s="67">
        <f>'Triage Audit'!AS15</f>
        <v>0</v>
      </c>
      <c r="AT15" s="67">
        <f>'Triage Audit'!AT15</f>
        <v>0</v>
      </c>
      <c r="AU15" s="67">
        <f>'Triage Audit'!AU15</f>
        <v>0</v>
      </c>
      <c r="AV15" s="67">
        <f>'Triage Audit'!AV15</f>
        <v>0</v>
      </c>
      <c r="AW15" s="67">
        <f>'Triage Audit'!AW15</f>
        <v>0</v>
      </c>
      <c r="AX15" s="67">
        <f>'Triage Audit'!AX15</f>
        <v>0</v>
      </c>
      <c r="AY15" s="67">
        <f>'Triage Audit'!AY15</f>
        <v>0</v>
      </c>
      <c r="AZ15" s="67">
        <f>'Triage Audit'!AZ15</f>
        <v>0</v>
      </c>
      <c r="BA15" s="67">
        <f>'Triage Audit'!BA15</f>
        <v>0</v>
      </c>
      <c r="BB15" s="67">
        <f>'Triage Audit'!BB15</f>
        <v>0</v>
      </c>
      <c r="BC15" s="67">
        <f>'Triage Audit'!BC15</f>
        <v>0</v>
      </c>
      <c r="BD15" s="67">
        <f>'Triage Audit'!BD15</f>
        <v>0</v>
      </c>
    </row>
    <row r="16" spans="2:60" ht="20.100000000000001" customHeight="1" thickBot="1">
      <c r="B16" s="2"/>
      <c r="C16" s="2"/>
      <c r="D16" s="2"/>
      <c r="E16" s="2"/>
      <c r="F16" s="2"/>
      <c r="G16" s="35" t="s">
        <v>14</v>
      </c>
      <c r="H16" s="35"/>
      <c r="I16" s="35"/>
      <c r="J16" s="35"/>
      <c r="K16" s="35" t="s">
        <v>20</v>
      </c>
      <c r="L16" s="35"/>
      <c r="M16" s="35" t="s">
        <v>21</v>
      </c>
      <c r="N16" s="35"/>
      <c r="O16" s="35" t="s">
        <v>1</v>
      </c>
      <c r="P16" s="35"/>
      <c r="Q16" s="35" t="s">
        <v>14</v>
      </c>
      <c r="R16" s="35"/>
      <c r="S16" s="35"/>
      <c r="T16" s="35"/>
      <c r="U16" s="35" t="s">
        <v>20</v>
      </c>
      <c r="V16" s="35"/>
      <c r="W16" s="35" t="s">
        <v>21</v>
      </c>
      <c r="X16" s="35"/>
      <c r="Y16" s="35" t="s">
        <v>1</v>
      </c>
      <c r="Z16" s="35"/>
      <c r="AA16" s="35" t="s">
        <v>14</v>
      </c>
      <c r="AB16" s="35"/>
      <c r="AC16" s="35"/>
      <c r="AD16" s="35"/>
      <c r="AE16" s="35" t="s">
        <v>20</v>
      </c>
      <c r="AF16" s="35"/>
      <c r="AG16" s="35" t="s">
        <v>21</v>
      </c>
      <c r="AH16" s="35"/>
      <c r="AI16" s="35" t="s">
        <v>1</v>
      </c>
      <c r="AJ16" s="35"/>
      <c r="AK16" s="35" t="s">
        <v>14</v>
      </c>
      <c r="AL16" s="35"/>
      <c r="AM16" s="35"/>
      <c r="AN16" s="35"/>
      <c r="AO16" s="35" t="s">
        <v>20</v>
      </c>
      <c r="AP16" s="35"/>
      <c r="AQ16" s="35" t="s">
        <v>21</v>
      </c>
      <c r="AR16" s="35"/>
      <c r="AS16" s="35" t="s">
        <v>1</v>
      </c>
      <c r="AT16" s="35"/>
      <c r="AU16" s="35" t="s">
        <v>14</v>
      </c>
      <c r="AV16" s="35"/>
      <c r="AW16" s="35"/>
      <c r="AX16" s="35"/>
      <c r="AY16" s="35" t="s">
        <v>20</v>
      </c>
      <c r="AZ16" s="35"/>
      <c r="BA16" s="35" t="s">
        <v>21</v>
      </c>
      <c r="BB16" s="35"/>
      <c r="BC16" s="35" t="s">
        <v>1</v>
      </c>
      <c r="BD16" s="35"/>
      <c r="BE16" s="17" t="s">
        <v>2</v>
      </c>
      <c r="BF16" s="17" t="s">
        <v>3</v>
      </c>
      <c r="BG16" s="11" t="s">
        <v>1</v>
      </c>
      <c r="BH16" s="11" t="s">
        <v>5</v>
      </c>
    </row>
    <row r="17" spans="2:60" ht="39.950000000000003" customHeight="1" thickBot="1">
      <c r="B17" s="61">
        <v>1</v>
      </c>
      <c r="C17" s="162" t="s">
        <v>37</v>
      </c>
      <c r="D17" s="247"/>
      <c r="E17" s="247"/>
      <c r="F17" s="248"/>
      <c r="G17" s="135"/>
      <c r="H17" s="132"/>
      <c r="I17" s="132"/>
      <c r="J17" s="132"/>
      <c r="K17" s="132"/>
      <c r="L17" s="132"/>
      <c r="M17" s="132"/>
      <c r="N17" s="132"/>
      <c r="O17" s="132"/>
      <c r="P17" s="133"/>
      <c r="Q17" s="131"/>
      <c r="R17" s="30"/>
      <c r="S17" s="30"/>
      <c r="T17" s="30"/>
      <c r="U17" s="30"/>
      <c r="V17" s="30"/>
      <c r="W17" s="30"/>
      <c r="X17" s="30"/>
      <c r="Y17" s="30"/>
      <c r="Z17" s="133"/>
      <c r="AA17" s="131"/>
      <c r="AB17" s="30"/>
      <c r="AC17" s="30"/>
      <c r="AD17" s="30"/>
      <c r="AE17" s="30"/>
      <c r="AF17" s="30"/>
      <c r="AG17" s="30"/>
      <c r="AH17" s="30"/>
      <c r="AI17" s="132"/>
      <c r="AJ17" s="133"/>
      <c r="AK17" s="131"/>
      <c r="AL17" s="132"/>
      <c r="AM17" s="132"/>
      <c r="AN17" s="132"/>
      <c r="AO17" s="132"/>
      <c r="AP17" s="132"/>
      <c r="AQ17" s="132"/>
      <c r="AR17" s="132"/>
      <c r="AS17" s="132"/>
      <c r="AT17" s="133"/>
      <c r="AU17" s="131"/>
      <c r="AV17" s="132"/>
      <c r="AW17" s="132"/>
      <c r="AX17" s="132"/>
      <c r="AY17" s="132"/>
      <c r="AZ17" s="132"/>
      <c r="BA17" s="132"/>
      <c r="BB17" s="132"/>
      <c r="BC17" s="132"/>
      <c r="BD17" s="133"/>
      <c r="BE17" s="47">
        <f>COUNTIF(G17:BD17,"yes")</f>
        <v>0</v>
      </c>
      <c r="BF17" s="10">
        <f>COUNTIF(G17:BD17,"no")</f>
        <v>0</v>
      </c>
      <c r="BG17" s="10">
        <f>COUNTIF(G17:BD17,"na")</f>
        <v>0</v>
      </c>
      <c r="BH17" s="48" t="str">
        <f>(IF(AND(BE17&gt;=1,BF17&gt;=0,BG17&gt;=1),SUM(BE17/(BE17+BF17)),IF(AND(BE17=0,BF17&gt;=1,BG17&gt;=1),0,IF(AND(BE17=0,BF17=0,BG17=0),"",IF(BG17&lt;&gt;0,"NA",SUM(BE17/(BE17+BF17)))))))</f>
        <v/>
      </c>
    </row>
    <row r="18" spans="2:60" ht="39.950000000000003" customHeight="1" thickBot="1">
      <c r="B18" s="61">
        <v>2</v>
      </c>
      <c r="C18" s="173" t="s">
        <v>52</v>
      </c>
      <c r="D18" s="176"/>
      <c r="E18" s="176"/>
      <c r="F18" s="232"/>
      <c r="G18" s="63"/>
      <c r="H18" s="52"/>
      <c r="I18" s="52"/>
      <c r="J18" s="52"/>
      <c r="K18" s="52"/>
      <c r="L18" s="52"/>
      <c r="M18" s="52"/>
      <c r="N18" s="52"/>
      <c r="O18" s="52"/>
      <c r="P18" s="57"/>
      <c r="Q18" s="127"/>
      <c r="R18" s="23"/>
      <c r="S18" s="23"/>
      <c r="T18" s="23"/>
      <c r="U18" s="23"/>
      <c r="V18" s="23"/>
      <c r="W18" s="23"/>
      <c r="X18" s="23"/>
      <c r="Y18" s="23"/>
      <c r="Z18" s="57"/>
      <c r="AA18" s="127"/>
      <c r="AB18" s="23"/>
      <c r="AC18" s="23"/>
      <c r="AD18" s="23"/>
      <c r="AE18" s="23"/>
      <c r="AF18" s="23"/>
      <c r="AG18" s="23"/>
      <c r="AH18" s="23"/>
      <c r="AI18" s="52"/>
      <c r="AJ18" s="57"/>
      <c r="AK18" s="127"/>
      <c r="AL18" s="52"/>
      <c r="AM18" s="52"/>
      <c r="AN18" s="52"/>
      <c r="AO18" s="52"/>
      <c r="AP18" s="52"/>
      <c r="AQ18" s="52"/>
      <c r="AR18" s="52"/>
      <c r="AS18" s="52"/>
      <c r="AT18" s="57"/>
      <c r="AU18" s="127"/>
      <c r="AV18" s="52"/>
      <c r="AW18" s="52"/>
      <c r="AX18" s="52"/>
      <c r="AY18" s="52"/>
      <c r="AZ18" s="52"/>
      <c r="BA18" s="52"/>
      <c r="BB18" s="52"/>
      <c r="BC18" s="52"/>
      <c r="BD18" s="57"/>
      <c r="BE18" s="47">
        <f t="shared" ref="BE18:BE27" si="0">COUNTIF(G18:BD18,"yes")</f>
        <v>0</v>
      </c>
      <c r="BF18" s="10">
        <f t="shared" ref="BF18:BF27" si="1">COUNTIF(G18:BD18,"no")</f>
        <v>0</v>
      </c>
      <c r="BG18" s="10">
        <f t="shared" ref="BG18:BG27" si="2">COUNTIF(G18:BD18,"na")</f>
        <v>0</v>
      </c>
      <c r="BH18" s="48" t="str">
        <f t="shared" ref="BH18:BH27" si="3">(IF(AND(BE18&gt;=1,BF18&gt;=0,BG18&gt;=1),SUM(BE18/(BE18+BF18)),IF(AND(BE18=0,BF18&gt;=1,BG18&gt;=1),0,IF(AND(BE18=0,BF18=0,BG18=0),"",IF(BG18&lt;&gt;0,"NA",SUM(BE18/(BE18+BF18)))))))</f>
        <v/>
      </c>
    </row>
    <row r="19" spans="2:60" ht="39.950000000000003" customHeight="1" thickBot="1">
      <c r="B19" s="61">
        <v>3</v>
      </c>
      <c r="C19" s="173" t="s">
        <v>115</v>
      </c>
      <c r="D19" s="176"/>
      <c r="E19" s="176"/>
      <c r="F19" s="232"/>
      <c r="G19" s="63"/>
      <c r="H19" s="52"/>
      <c r="I19" s="52"/>
      <c r="J19" s="52"/>
      <c r="K19" s="52"/>
      <c r="L19" s="52"/>
      <c r="M19" s="52"/>
      <c r="N19" s="52"/>
      <c r="O19" s="52"/>
      <c r="P19" s="57"/>
      <c r="Q19" s="127"/>
      <c r="R19" s="23"/>
      <c r="S19" s="23"/>
      <c r="T19" s="23"/>
      <c r="U19" s="23"/>
      <c r="V19" s="23"/>
      <c r="W19" s="23"/>
      <c r="X19" s="23"/>
      <c r="Y19" s="23"/>
      <c r="Z19" s="57"/>
      <c r="AA19" s="127"/>
      <c r="AB19" s="23"/>
      <c r="AC19" s="23"/>
      <c r="AD19" s="23"/>
      <c r="AE19" s="23"/>
      <c r="AF19" s="23"/>
      <c r="AG19" s="23"/>
      <c r="AH19" s="23"/>
      <c r="AI19" s="52"/>
      <c r="AJ19" s="57"/>
      <c r="AK19" s="127"/>
      <c r="AL19" s="52"/>
      <c r="AM19" s="52"/>
      <c r="AN19" s="52"/>
      <c r="AO19" s="52"/>
      <c r="AP19" s="52"/>
      <c r="AQ19" s="52"/>
      <c r="AR19" s="52"/>
      <c r="AS19" s="52"/>
      <c r="AT19" s="57"/>
      <c r="AU19" s="127"/>
      <c r="AV19" s="52"/>
      <c r="AW19" s="52"/>
      <c r="AX19" s="52"/>
      <c r="AY19" s="52"/>
      <c r="AZ19" s="52"/>
      <c r="BA19" s="52"/>
      <c r="BB19" s="52"/>
      <c r="BC19" s="52"/>
      <c r="BD19" s="57"/>
      <c r="BE19" s="47">
        <f t="shared" si="0"/>
        <v>0</v>
      </c>
      <c r="BF19" s="10">
        <f t="shared" si="1"/>
        <v>0</v>
      </c>
      <c r="BG19" s="10">
        <f t="shared" si="2"/>
        <v>0</v>
      </c>
      <c r="BH19" s="48" t="str">
        <f t="shared" si="3"/>
        <v/>
      </c>
    </row>
    <row r="20" spans="2:60" ht="39.950000000000003" customHeight="1" thickBot="1">
      <c r="B20" s="61">
        <v>4</v>
      </c>
      <c r="C20" s="173" t="s">
        <v>69</v>
      </c>
      <c r="D20" s="176"/>
      <c r="E20" s="176"/>
      <c r="F20" s="232"/>
      <c r="G20" s="63"/>
      <c r="H20" s="52"/>
      <c r="I20" s="52"/>
      <c r="J20" s="52"/>
      <c r="K20" s="52"/>
      <c r="L20" s="52"/>
      <c r="M20" s="52"/>
      <c r="N20" s="52"/>
      <c r="O20" s="52"/>
      <c r="P20" s="57"/>
      <c r="Q20" s="127"/>
      <c r="R20" s="23"/>
      <c r="S20" s="23"/>
      <c r="T20" s="23"/>
      <c r="U20" s="23"/>
      <c r="V20" s="23"/>
      <c r="W20" s="23"/>
      <c r="X20" s="23"/>
      <c r="Y20" s="23"/>
      <c r="Z20" s="57"/>
      <c r="AA20" s="127"/>
      <c r="AB20" s="23"/>
      <c r="AC20" s="23"/>
      <c r="AD20" s="23"/>
      <c r="AE20" s="23"/>
      <c r="AF20" s="23"/>
      <c r="AG20" s="23"/>
      <c r="AH20" s="23"/>
      <c r="AI20" s="52"/>
      <c r="AJ20" s="57"/>
      <c r="AK20" s="127"/>
      <c r="AL20" s="52"/>
      <c r="AM20" s="52"/>
      <c r="AN20" s="52"/>
      <c r="AO20" s="52"/>
      <c r="AP20" s="52"/>
      <c r="AQ20" s="52"/>
      <c r="AR20" s="52"/>
      <c r="AS20" s="52"/>
      <c r="AT20" s="57"/>
      <c r="AU20" s="127"/>
      <c r="AV20" s="52"/>
      <c r="AW20" s="52"/>
      <c r="AX20" s="52"/>
      <c r="AY20" s="52"/>
      <c r="AZ20" s="52"/>
      <c r="BA20" s="52"/>
      <c r="BB20" s="52"/>
      <c r="BC20" s="52"/>
      <c r="BD20" s="57"/>
      <c r="BE20" s="47">
        <f t="shared" si="0"/>
        <v>0</v>
      </c>
      <c r="BF20" s="10">
        <f t="shared" si="1"/>
        <v>0</v>
      </c>
      <c r="BG20" s="10">
        <f t="shared" si="2"/>
        <v>0</v>
      </c>
      <c r="BH20" s="48" t="str">
        <f t="shared" si="3"/>
        <v/>
      </c>
    </row>
    <row r="21" spans="2:60" ht="39.950000000000003" customHeight="1" thickBot="1">
      <c r="B21" s="61">
        <v>5</v>
      </c>
      <c r="C21" s="173" t="s">
        <v>122</v>
      </c>
      <c r="D21" s="176"/>
      <c r="E21" s="176"/>
      <c r="F21" s="232"/>
      <c r="G21" s="63"/>
      <c r="H21" s="52"/>
      <c r="I21" s="52"/>
      <c r="J21" s="52"/>
      <c r="K21" s="52"/>
      <c r="L21" s="52"/>
      <c r="M21" s="52"/>
      <c r="N21" s="52"/>
      <c r="O21" s="52"/>
      <c r="P21" s="57"/>
      <c r="Q21" s="127"/>
      <c r="R21" s="23"/>
      <c r="S21" s="23"/>
      <c r="T21" s="23"/>
      <c r="U21" s="23"/>
      <c r="V21" s="23"/>
      <c r="W21" s="23"/>
      <c r="X21" s="23"/>
      <c r="Y21" s="23"/>
      <c r="Z21" s="57"/>
      <c r="AA21" s="127"/>
      <c r="AB21" s="23"/>
      <c r="AC21" s="23"/>
      <c r="AD21" s="23"/>
      <c r="AE21" s="23"/>
      <c r="AF21" s="23"/>
      <c r="AG21" s="23"/>
      <c r="AH21" s="23"/>
      <c r="AI21" s="52"/>
      <c r="AJ21" s="57"/>
      <c r="AK21" s="127"/>
      <c r="AL21" s="52"/>
      <c r="AM21" s="52"/>
      <c r="AN21" s="52"/>
      <c r="AO21" s="52"/>
      <c r="AP21" s="52"/>
      <c r="AQ21" s="52"/>
      <c r="AR21" s="52"/>
      <c r="AS21" s="52"/>
      <c r="AT21" s="57"/>
      <c r="AU21" s="127"/>
      <c r="AV21" s="52"/>
      <c r="AW21" s="52"/>
      <c r="AX21" s="52"/>
      <c r="AY21" s="52"/>
      <c r="AZ21" s="52"/>
      <c r="BA21" s="52"/>
      <c r="BB21" s="52"/>
      <c r="BC21" s="52"/>
      <c r="BD21" s="57"/>
      <c r="BE21" s="47">
        <f t="shared" si="0"/>
        <v>0</v>
      </c>
      <c r="BF21" s="10">
        <f t="shared" si="1"/>
        <v>0</v>
      </c>
      <c r="BG21" s="10">
        <f t="shared" si="2"/>
        <v>0</v>
      </c>
      <c r="BH21" s="48" t="str">
        <f t="shared" si="3"/>
        <v/>
      </c>
    </row>
    <row r="22" spans="2:60" ht="39.950000000000003" customHeight="1" thickBot="1">
      <c r="B22" s="61">
        <v>6</v>
      </c>
      <c r="C22" s="170" t="s">
        <v>123</v>
      </c>
      <c r="D22" s="255"/>
      <c r="E22" s="255"/>
      <c r="F22" s="256"/>
      <c r="G22" s="63"/>
      <c r="H22" s="52"/>
      <c r="I22" s="52"/>
      <c r="J22" s="52"/>
      <c r="K22" s="52"/>
      <c r="L22" s="52"/>
      <c r="M22" s="52"/>
      <c r="N22" s="52"/>
      <c r="O22" s="52"/>
      <c r="P22" s="57"/>
      <c r="Q22" s="127"/>
      <c r="R22" s="23"/>
      <c r="S22" s="23"/>
      <c r="T22" s="23"/>
      <c r="U22" s="23"/>
      <c r="V22" s="23"/>
      <c r="W22" s="23"/>
      <c r="X22" s="23"/>
      <c r="Y22" s="23"/>
      <c r="Z22" s="57"/>
      <c r="AA22" s="127"/>
      <c r="AB22" s="23"/>
      <c r="AC22" s="23"/>
      <c r="AD22" s="23"/>
      <c r="AE22" s="23"/>
      <c r="AF22" s="23"/>
      <c r="AG22" s="23"/>
      <c r="AH22" s="23"/>
      <c r="AI22" s="52"/>
      <c r="AJ22" s="57"/>
      <c r="AK22" s="127"/>
      <c r="AL22" s="52"/>
      <c r="AM22" s="52"/>
      <c r="AN22" s="52"/>
      <c r="AO22" s="52"/>
      <c r="AP22" s="52"/>
      <c r="AQ22" s="52"/>
      <c r="AR22" s="52"/>
      <c r="AS22" s="52"/>
      <c r="AT22" s="57"/>
      <c r="AU22" s="127"/>
      <c r="AV22" s="52"/>
      <c r="AW22" s="52"/>
      <c r="AX22" s="52"/>
      <c r="AY22" s="52"/>
      <c r="AZ22" s="52"/>
      <c r="BA22" s="52"/>
      <c r="BB22" s="52"/>
      <c r="BC22" s="52"/>
      <c r="BD22" s="57"/>
      <c r="BE22" s="47">
        <f t="shared" si="0"/>
        <v>0</v>
      </c>
      <c r="BF22" s="10">
        <f t="shared" si="1"/>
        <v>0</v>
      </c>
      <c r="BG22" s="10">
        <f t="shared" si="2"/>
        <v>0</v>
      </c>
      <c r="BH22" s="48" t="str">
        <f t="shared" si="3"/>
        <v/>
      </c>
    </row>
    <row r="23" spans="2:60" ht="39.950000000000003" customHeight="1" thickBot="1">
      <c r="B23" s="61">
        <v>7</v>
      </c>
      <c r="C23" s="160" t="s">
        <v>116</v>
      </c>
      <c r="D23" s="165"/>
      <c r="E23" s="165"/>
      <c r="F23" s="230"/>
      <c r="G23" s="63"/>
      <c r="H23" s="52"/>
      <c r="I23" s="52"/>
      <c r="J23" s="52"/>
      <c r="K23" s="52"/>
      <c r="L23" s="52"/>
      <c r="M23" s="52"/>
      <c r="N23" s="52"/>
      <c r="O23" s="52"/>
      <c r="P23" s="57"/>
      <c r="Q23" s="127"/>
      <c r="R23" s="23"/>
      <c r="S23" s="23"/>
      <c r="T23" s="23"/>
      <c r="U23" s="23"/>
      <c r="V23" s="23"/>
      <c r="W23" s="23"/>
      <c r="X23" s="23"/>
      <c r="Y23" s="23"/>
      <c r="Z23" s="57"/>
      <c r="AA23" s="127"/>
      <c r="AB23" s="23"/>
      <c r="AC23" s="23"/>
      <c r="AD23" s="23"/>
      <c r="AE23" s="23"/>
      <c r="AF23" s="23"/>
      <c r="AG23" s="23"/>
      <c r="AH23" s="23"/>
      <c r="AI23" s="52"/>
      <c r="AJ23" s="57"/>
      <c r="AK23" s="127"/>
      <c r="AL23" s="52"/>
      <c r="AM23" s="52"/>
      <c r="AN23" s="52"/>
      <c r="AO23" s="52"/>
      <c r="AP23" s="52"/>
      <c r="AQ23" s="52"/>
      <c r="AR23" s="52"/>
      <c r="AS23" s="52"/>
      <c r="AT23" s="57"/>
      <c r="AU23" s="127"/>
      <c r="AV23" s="52"/>
      <c r="AW23" s="52"/>
      <c r="AX23" s="52"/>
      <c r="AY23" s="52"/>
      <c r="AZ23" s="52"/>
      <c r="BA23" s="52"/>
      <c r="BB23" s="52"/>
      <c r="BC23" s="52"/>
      <c r="BD23" s="57"/>
      <c r="BE23" s="47">
        <f t="shared" si="0"/>
        <v>0</v>
      </c>
      <c r="BF23" s="10">
        <f t="shared" si="1"/>
        <v>0</v>
      </c>
      <c r="BG23" s="10">
        <f t="shared" si="2"/>
        <v>0</v>
      </c>
      <c r="BH23" s="48" t="str">
        <f t="shared" si="3"/>
        <v/>
      </c>
    </row>
    <row r="24" spans="2:60" ht="39.950000000000003" customHeight="1" thickBot="1">
      <c r="B24" s="61">
        <v>8</v>
      </c>
      <c r="C24" s="160" t="s">
        <v>70</v>
      </c>
      <c r="D24" s="165"/>
      <c r="E24" s="165"/>
      <c r="F24" s="230"/>
      <c r="G24" s="63"/>
      <c r="H24" s="52"/>
      <c r="I24" s="52"/>
      <c r="J24" s="52"/>
      <c r="K24" s="52"/>
      <c r="L24" s="52"/>
      <c r="M24" s="52"/>
      <c r="N24" s="52"/>
      <c r="O24" s="52"/>
      <c r="P24" s="57"/>
      <c r="Q24" s="127"/>
      <c r="R24" s="23"/>
      <c r="S24" s="23"/>
      <c r="T24" s="23"/>
      <c r="U24" s="23"/>
      <c r="V24" s="23"/>
      <c r="W24" s="23"/>
      <c r="X24" s="23"/>
      <c r="Y24" s="23"/>
      <c r="Z24" s="57"/>
      <c r="AA24" s="127"/>
      <c r="AB24" s="23"/>
      <c r="AC24" s="23"/>
      <c r="AD24" s="23"/>
      <c r="AE24" s="23"/>
      <c r="AF24" s="23"/>
      <c r="AG24" s="23"/>
      <c r="AH24" s="23"/>
      <c r="AI24" s="52"/>
      <c r="AJ24" s="57"/>
      <c r="AK24" s="127"/>
      <c r="AL24" s="52"/>
      <c r="AM24" s="52"/>
      <c r="AN24" s="52"/>
      <c r="AO24" s="52"/>
      <c r="AP24" s="52"/>
      <c r="AQ24" s="52"/>
      <c r="AR24" s="52"/>
      <c r="AS24" s="52"/>
      <c r="AT24" s="57"/>
      <c r="AU24" s="127"/>
      <c r="AV24" s="52"/>
      <c r="AW24" s="52"/>
      <c r="AX24" s="52"/>
      <c r="AY24" s="52"/>
      <c r="AZ24" s="52"/>
      <c r="BA24" s="52"/>
      <c r="BB24" s="52"/>
      <c r="BC24" s="52"/>
      <c r="BD24" s="57"/>
      <c r="BE24" s="47">
        <f t="shared" si="0"/>
        <v>0</v>
      </c>
      <c r="BF24" s="10">
        <f t="shared" si="1"/>
        <v>0</v>
      </c>
      <c r="BG24" s="10">
        <f t="shared" si="2"/>
        <v>0</v>
      </c>
      <c r="BH24" s="48" t="str">
        <f t="shared" si="3"/>
        <v/>
      </c>
    </row>
    <row r="25" spans="2:60" ht="39.950000000000003" customHeight="1" thickBot="1">
      <c r="B25" s="61">
        <v>9</v>
      </c>
      <c r="C25" s="173" t="s">
        <v>53</v>
      </c>
      <c r="D25" s="176"/>
      <c r="E25" s="176"/>
      <c r="F25" s="232"/>
      <c r="G25" s="63"/>
      <c r="H25" s="52"/>
      <c r="I25" s="52"/>
      <c r="J25" s="52"/>
      <c r="K25" s="52"/>
      <c r="L25" s="52"/>
      <c r="M25" s="52"/>
      <c r="N25" s="52"/>
      <c r="O25" s="52"/>
      <c r="P25" s="57"/>
      <c r="Q25" s="127"/>
      <c r="R25" s="23"/>
      <c r="S25" s="23"/>
      <c r="T25" s="23"/>
      <c r="U25" s="23"/>
      <c r="V25" s="23"/>
      <c r="W25" s="23"/>
      <c r="X25" s="23"/>
      <c r="Y25" s="23"/>
      <c r="Z25" s="57"/>
      <c r="AA25" s="127"/>
      <c r="AB25" s="23"/>
      <c r="AC25" s="23"/>
      <c r="AD25" s="23"/>
      <c r="AE25" s="23"/>
      <c r="AF25" s="23"/>
      <c r="AG25" s="23"/>
      <c r="AH25" s="23"/>
      <c r="AI25" s="52"/>
      <c r="AJ25" s="57"/>
      <c r="AK25" s="127"/>
      <c r="AL25" s="52"/>
      <c r="AM25" s="52"/>
      <c r="AN25" s="52"/>
      <c r="AO25" s="52"/>
      <c r="AP25" s="52"/>
      <c r="AQ25" s="52"/>
      <c r="AR25" s="52"/>
      <c r="AS25" s="52"/>
      <c r="AT25" s="57"/>
      <c r="AU25" s="127"/>
      <c r="AV25" s="52"/>
      <c r="AW25" s="52"/>
      <c r="AX25" s="52"/>
      <c r="AY25" s="52"/>
      <c r="AZ25" s="52"/>
      <c r="BA25" s="52"/>
      <c r="BB25" s="52"/>
      <c r="BC25" s="52"/>
      <c r="BD25" s="57"/>
      <c r="BE25" s="47">
        <f t="shared" si="0"/>
        <v>0</v>
      </c>
      <c r="BF25" s="10">
        <f t="shared" si="1"/>
        <v>0</v>
      </c>
      <c r="BG25" s="10">
        <f t="shared" si="2"/>
        <v>0</v>
      </c>
      <c r="BH25" s="48" t="str">
        <f t="shared" si="3"/>
        <v/>
      </c>
    </row>
    <row r="26" spans="2:60" ht="38.25" customHeight="1" thickBot="1">
      <c r="B26" s="61">
        <v>10</v>
      </c>
      <c r="C26" s="173" t="s">
        <v>54</v>
      </c>
      <c r="D26" s="176"/>
      <c r="E26" s="176"/>
      <c r="F26" s="232"/>
      <c r="G26" s="63"/>
      <c r="H26" s="52"/>
      <c r="I26" s="52"/>
      <c r="J26" s="52"/>
      <c r="K26" s="52"/>
      <c r="L26" s="52"/>
      <c r="M26" s="52"/>
      <c r="N26" s="52"/>
      <c r="O26" s="52"/>
      <c r="P26" s="57"/>
      <c r="Q26" s="127"/>
      <c r="R26" s="23"/>
      <c r="S26" s="23"/>
      <c r="T26" s="23"/>
      <c r="U26" s="23"/>
      <c r="V26" s="23"/>
      <c r="W26" s="23"/>
      <c r="X26" s="23"/>
      <c r="Y26" s="23"/>
      <c r="Z26" s="57"/>
      <c r="AA26" s="127"/>
      <c r="AB26" s="23"/>
      <c r="AC26" s="23"/>
      <c r="AD26" s="23"/>
      <c r="AE26" s="23"/>
      <c r="AF26" s="23"/>
      <c r="AG26" s="23"/>
      <c r="AH26" s="23"/>
      <c r="AI26" s="52"/>
      <c r="AJ26" s="57"/>
      <c r="AK26" s="127"/>
      <c r="AL26" s="52"/>
      <c r="AM26" s="52"/>
      <c r="AN26" s="52"/>
      <c r="AO26" s="52"/>
      <c r="AP26" s="52"/>
      <c r="AQ26" s="52"/>
      <c r="AR26" s="52"/>
      <c r="AS26" s="52"/>
      <c r="AT26" s="57"/>
      <c r="AU26" s="127"/>
      <c r="AV26" s="52"/>
      <c r="AW26" s="52"/>
      <c r="AX26" s="52"/>
      <c r="AY26" s="52"/>
      <c r="AZ26" s="52"/>
      <c r="BA26" s="52"/>
      <c r="BB26" s="52"/>
      <c r="BC26" s="52"/>
      <c r="BD26" s="57"/>
      <c r="BE26" s="47">
        <f t="shared" si="0"/>
        <v>0</v>
      </c>
      <c r="BF26" s="10">
        <f t="shared" si="1"/>
        <v>0</v>
      </c>
      <c r="BG26" s="10">
        <f t="shared" si="2"/>
        <v>0</v>
      </c>
      <c r="BH26" s="48" t="str">
        <f t="shared" si="3"/>
        <v/>
      </c>
    </row>
    <row r="27" spans="2:60" ht="39.950000000000003" customHeight="1" thickBot="1">
      <c r="B27" s="134">
        <v>11</v>
      </c>
      <c r="C27" s="252" t="s">
        <v>48</v>
      </c>
      <c r="D27" s="253"/>
      <c r="E27" s="253"/>
      <c r="F27" s="254"/>
      <c r="G27" s="63"/>
      <c r="H27" s="52"/>
      <c r="I27" s="52"/>
      <c r="J27" s="52"/>
      <c r="K27" s="52"/>
      <c r="L27" s="52"/>
      <c r="M27" s="52"/>
      <c r="N27" s="52"/>
      <c r="O27" s="52"/>
      <c r="P27" s="57"/>
      <c r="Q27" s="127"/>
      <c r="R27" s="23"/>
      <c r="S27" s="23"/>
      <c r="T27" s="23"/>
      <c r="U27" s="23"/>
      <c r="V27" s="23"/>
      <c r="W27" s="23"/>
      <c r="X27" s="23"/>
      <c r="Y27" s="23"/>
      <c r="Z27" s="57"/>
      <c r="AA27" s="127"/>
      <c r="AB27" s="23"/>
      <c r="AC27" s="23"/>
      <c r="AD27" s="23"/>
      <c r="AE27" s="23"/>
      <c r="AF27" s="23"/>
      <c r="AG27" s="23"/>
      <c r="AH27" s="23"/>
      <c r="AI27" s="52"/>
      <c r="AJ27" s="57"/>
      <c r="AK27" s="127"/>
      <c r="AL27" s="52"/>
      <c r="AM27" s="52"/>
      <c r="AN27" s="52"/>
      <c r="AO27" s="52"/>
      <c r="AP27" s="52"/>
      <c r="AQ27" s="52"/>
      <c r="AR27" s="52"/>
      <c r="AS27" s="52"/>
      <c r="AT27" s="57"/>
      <c r="AU27" s="127"/>
      <c r="AV27" s="52"/>
      <c r="AW27" s="52"/>
      <c r="AX27" s="52"/>
      <c r="AY27" s="52"/>
      <c r="AZ27" s="52"/>
      <c r="BA27" s="52"/>
      <c r="BB27" s="52"/>
      <c r="BC27" s="52"/>
      <c r="BD27" s="57"/>
      <c r="BE27" s="47">
        <f t="shared" si="0"/>
        <v>0</v>
      </c>
      <c r="BF27" s="10">
        <f t="shared" si="1"/>
        <v>0</v>
      </c>
      <c r="BG27" s="10">
        <f t="shared" si="2"/>
        <v>0</v>
      </c>
      <c r="BH27" s="48" t="str">
        <f t="shared" si="3"/>
        <v/>
      </c>
    </row>
    <row r="28" spans="2:60" ht="39.950000000000003" customHeight="1" thickBot="1">
      <c r="B28" s="130">
        <v>12</v>
      </c>
      <c r="C28" s="249" t="s">
        <v>127</v>
      </c>
      <c r="D28" s="250"/>
      <c r="E28" s="250"/>
      <c r="F28" s="251"/>
      <c r="G28" s="101"/>
      <c r="H28" s="93"/>
      <c r="I28" s="93"/>
      <c r="J28" s="93"/>
      <c r="K28" s="93"/>
      <c r="L28" s="93"/>
      <c r="M28" s="93"/>
      <c r="N28" s="93"/>
      <c r="O28" s="93"/>
      <c r="P28" s="94"/>
      <c r="Q28" s="92"/>
      <c r="R28" s="93"/>
      <c r="S28" s="93"/>
      <c r="T28" s="93"/>
      <c r="U28" s="93"/>
      <c r="V28" s="93"/>
      <c r="W28" s="93"/>
      <c r="X28" s="93"/>
      <c r="Y28" s="93"/>
      <c r="Z28" s="94"/>
      <c r="AA28" s="92"/>
      <c r="AB28" s="93"/>
      <c r="AC28" s="93"/>
      <c r="AD28" s="93"/>
      <c r="AE28" s="93"/>
      <c r="AF28" s="93"/>
      <c r="AG28" s="93"/>
      <c r="AH28" s="93"/>
      <c r="AI28" s="93"/>
      <c r="AJ28" s="94"/>
      <c r="AK28" s="127"/>
      <c r="AL28" s="52"/>
      <c r="AM28" s="52"/>
      <c r="AN28" s="52"/>
      <c r="AO28" s="52"/>
      <c r="AP28" s="52"/>
      <c r="AQ28" s="52"/>
      <c r="AR28" s="52"/>
      <c r="AS28" s="52"/>
      <c r="AT28" s="57"/>
      <c r="AU28" s="92"/>
      <c r="AV28" s="93"/>
      <c r="AW28" s="93"/>
      <c r="AX28" s="93"/>
      <c r="AY28" s="93"/>
      <c r="AZ28" s="93"/>
      <c r="BA28" s="93"/>
      <c r="BB28" s="93"/>
      <c r="BC28" s="93"/>
      <c r="BD28" s="94"/>
      <c r="BE28" s="128"/>
      <c r="BF28" s="128"/>
      <c r="BG28" s="128"/>
      <c r="BH28" s="129"/>
    </row>
    <row r="29" spans="2:60" ht="307.5" customHeight="1" thickBot="1">
      <c r="C29" s="158" t="s">
        <v>32</v>
      </c>
      <c r="D29" s="159"/>
      <c r="E29" s="159"/>
      <c r="F29" s="159"/>
      <c r="G29" s="103"/>
      <c r="H29" s="104"/>
      <c r="I29" s="104"/>
      <c r="J29" s="104"/>
      <c r="K29" s="104"/>
      <c r="L29" s="104"/>
      <c r="M29" s="104"/>
      <c r="N29" s="104"/>
      <c r="O29" s="104"/>
      <c r="P29" s="105"/>
      <c r="Q29" s="103"/>
      <c r="R29" s="104"/>
      <c r="S29" s="104"/>
      <c r="T29" s="104"/>
      <c r="U29" s="104"/>
      <c r="V29" s="104"/>
      <c r="W29" s="104"/>
      <c r="X29" s="104"/>
      <c r="Y29" s="104"/>
      <c r="Z29" s="105"/>
      <c r="AA29" s="103"/>
      <c r="AB29" s="104"/>
      <c r="AC29" s="104"/>
      <c r="AD29" s="104"/>
      <c r="AE29" s="104"/>
      <c r="AF29" s="104"/>
      <c r="AG29" s="104"/>
      <c r="AH29" s="104"/>
      <c r="AI29" s="104"/>
      <c r="AJ29" s="105"/>
      <c r="AK29" s="53"/>
      <c r="AL29" s="54"/>
      <c r="AM29" s="54"/>
      <c r="AN29" s="54"/>
      <c r="AO29" s="54"/>
      <c r="AP29" s="54"/>
      <c r="AQ29" s="54"/>
      <c r="AR29" s="54"/>
      <c r="AS29" s="54"/>
      <c r="AT29" s="55"/>
      <c r="AU29" s="103"/>
      <c r="AV29" s="104"/>
      <c r="AW29" s="104"/>
      <c r="AX29" s="104"/>
      <c r="AY29" s="104"/>
      <c r="AZ29" s="104"/>
      <c r="BA29" s="104"/>
      <c r="BB29" s="104"/>
      <c r="BC29" s="104"/>
      <c r="BD29" s="109"/>
    </row>
  </sheetData>
  <sheetProtection password="CB4B" sheet="1" objects="1" scenarios="1" selectLockedCells="1"/>
  <protectedRanges>
    <protectedRange sqref="B2 F7 I7 N7 F9 G13:BD13 G15:BD15" name="Range2"/>
    <protectedRange sqref="F7 I7 N7 F9 B2 G13:BD13 G15:BD15" name="Range1"/>
    <protectedRange sqref="G17:BD28" name="Range2_1"/>
    <protectedRange sqref="G17:BD28" name="Range1_1"/>
  </protectedRanges>
  <mergeCells count="34">
    <mergeCell ref="AU14:BD14"/>
    <mergeCell ref="Q14:Z14"/>
    <mergeCell ref="AA14:AJ14"/>
    <mergeCell ref="AK14:AT14"/>
    <mergeCell ref="C27:F27"/>
    <mergeCell ref="C22:F22"/>
    <mergeCell ref="C23:F23"/>
    <mergeCell ref="C26:F26"/>
    <mergeCell ref="C24:F24"/>
    <mergeCell ref="C25:F25"/>
    <mergeCell ref="AU11:BD11"/>
    <mergeCell ref="N7:Q7"/>
    <mergeCell ref="F7:H7"/>
    <mergeCell ref="I7:M7"/>
    <mergeCell ref="F9:G9"/>
    <mergeCell ref="K9:O9"/>
    <mergeCell ref="H9:I9"/>
    <mergeCell ref="G11:P11"/>
    <mergeCell ref="B2:U2"/>
    <mergeCell ref="B3:U3"/>
    <mergeCell ref="F6:H6"/>
    <mergeCell ref="N6:P6"/>
    <mergeCell ref="I6:M6"/>
    <mergeCell ref="C29:F29"/>
    <mergeCell ref="AA11:AJ11"/>
    <mergeCell ref="AK11:AT11"/>
    <mergeCell ref="Q11:Z11"/>
    <mergeCell ref="C18:F18"/>
    <mergeCell ref="C20:F20"/>
    <mergeCell ref="C21:F21"/>
    <mergeCell ref="C17:F17"/>
    <mergeCell ref="C19:F19"/>
    <mergeCell ref="G14:P14"/>
    <mergeCell ref="C28:F28"/>
  </mergeCells>
  <phoneticPr fontId="0" type="noConversion"/>
  <conditionalFormatting sqref="BH17:BH28">
    <cfRule type="expression" dxfId="9" priority="2" stopIfTrue="1">
      <formula>ISERROR(BH17)</formula>
    </cfRule>
  </conditionalFormatting>
  <dataValidations xWindow="1269" yWindow="273" count="1">
    <dataValidation type="list" allowBlank="1" showInputMessage="1" showErrorMessage="1" error="Please enter yes, no or NA" prompt="Enter yes, no or NA by clicking arrow" sqref="G17:BD28" xr:uid="{00000000-0002-0000-0700-000000000000}">
      <formula1>$K$16:$O$16</formula1>
    </dataValidation>
  </dataValidations>
  <printOptions horizontalCentered="1" verticalCentered="1"/>
  <pageMargins left="0.19685039370078741" right="0.19685039370078741" top="0.32" bottom="0.32" header="0.2" footer="0.21"/>
  <pageSetup paperSize="9" scale="36"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indexed="11"/>
    <pageSetUpPr autoPageBreaks="0" fitToPage="1"/>
  </sheetPr>
  <dimension ref="B1:J23"/>
  <sheetViews>
    <sheetView showGridLines="0" showOutlineSymbols="0" zoomScaleNormal="100" zoomScaleSheetLayoutView="70" workbookViewId="0">
      <selection activeCell="E11" sqref="E11:H11"/>
    </sheetView>
  </sheetViews>
  <sheetFormatPr defaultRowHeight="12.75"/>
  <cols>
    <col min="1" max="1" width="6.85546875" customWidth="1"/>
    <col min="2" max="2" width="7.28515625" customWidth="1"/>
    <col min="3" max="3" width="43.28515625" customWidth="1"/>
    <col min="4" max="4" width="11.42578125" customWidth="1"/>
    <col min="5" max="7" width="24.7109375" customWidth="1"/>
    <col min="8" max="8" width="26.42578125" customWidth="1"/>
    <col min="9" max="9" width="28" customWidth="1"/>
    <col min="10" max="10" width="25.7109375" customWidth="1"/>
  </cols>
  <sheetData>
    <row r="1" spans="2:10" ht="45.75" customHeight="1"/>
    <row r="2" spans="2:10" ht="41.25" customHeight="1" thickBot="1">
      <c r="B2" s="192"/>
      <c r="C2" s="192"/>
      <c r="D2" s="192"/>
      <c r="E2" s="192"/>
      <c r="F2" s="192"/>
      <c r="G2" s="192"/>
      <c r="H2" s="192"/>
      <c r="I2" s="192"/>
      <c r="J2" s="18"/>
    </row>
    <row r="3" spans="2:10" ht="30" customHeight="1" thickBot="1">
      <c r="B3" s="18"/>
      <c r="C3" s="18"/>
      <c r="D3" s="18"/>
      <c r="E3" s="205">
        <f>Discharge!B2</f>
        <v>0</v>
      </c>
      <c r="F3" s="206"/>
      <c r="G3" s="206"/>
      <c r="H3" s="206"/>
      <c r="I3" s="206"/>
      <c r="J3" s="207"/>
    </row>
    <row r="4" spans="2:10" ht="30" customHeight="1" thickBot="1">
      <c r="E4" s="205" t="str">
        <f>Discharge!B3</f>
        <v>ED Discharge</v>
      </c>
      <c r="F4" s="206"/>
      <c r="G4" s="206"/>
      <c r="H4" s="206"/>
      <c r="I4" s="206"/>
      <c r="J4" s="207"/>
    </row>
    <row r="5" spans="2:10" ht="30" customHeight="1" thickBot="1">
      <c r="E5" s="208" t="s">
        <v>12</v>
      </c>
      <c r="F5" s="209"/>
      <c r="G5" s="216">
        <f>Discharge!F7</f>
        <v>0</v>
      </c>
      <c r="H5" s="217"/>
      <c r="I5" s="217"/>
      <c r="J5" s="218"/>
    </row>
    <row r="6" spans="2:10" ht="30" customHeight="1" thickBot="1">
      <c r="B6" s="19"/>
      <c r="C6" s="19"/>
      <c r="D6" s="12"/>
      <c r="E6" s="208" t="s">
        <v>17</v>
      </c>
      <c r="F6" s="222"/>
      <c r="G6" s="219">
        <f>Discharge!F9</f>
        <v>0</v>
      </c>
      <c r="H6" s="220"/>
      <c r="I6" s="220"/>
      <c r="J6" s="221"/>
    </row>
    <row r="7" spans="2:10" ht="27" customHeight="1">
      <c r="B7" s="201" t="s">
        <v>15</v>
      </c>
      <c r="C7" s="201"/>
      <c r="D7" s="201"/>
      <c r="E7" s="201"/>
      <c r="F7" s="201"/>
      <c r="G7" s="201"/>
      <c r="H7" s="12"/>
      <c r="I7" s="14"/>
      <c r="J7" s="16"/>
    </row>
    <row r="8" spans="2:10" ht="13.5" customHeight="1" thickBot="1">
      <c r="B8" s="13"/>
      <c r="C8" s="13"/>
      <c r="D8" s="13"/>
      <c r="E8" s="13"/>
      <c r="F8" s="13"/>
      <c r="G8" s="13"/>
      <c r="H8" s="13"/>
      <c r="I8" s="15"/>
      <c r="J8" s="16"/>
    </row>
    <row r="9" spans="2:10" ht="16.5" customHeight="1">
      <c r="B9" s="199" t="s">
        <v>13</v>
      </c>
      <c r="C9" s="199" t="s">
        <v>4</v>
      </c>
      <c r="D9" s="199" t="s">
        <v>5</v>
      </c>
      <c r="E9" s="193" t="s">
        <v>6</v>
      </c>
      <c r="F9" s="194"/>
      <c r="G9" s="194"/>
      <c r="H9" s="195"/>
      <c r="I9" s="203" t="s">
        <v>7</v>
      </c>
      <c r="J9" s="223" t="s">
        <v>19</v>
      </c>
    </row>
    <row r="10" spans="2:10" ht="20.25" customHeight="1" thickBot="1">
      <c r="B10" s="200"/>
      <c r="C10" s="202"/>
      <c r="D10" s="200"/>
      <c r="E10" s="196"/>
      <c r="F10" s="197"/>
      <c r="G10" s="197"/>
      <c r="H10" s="198"/>
      <c r="I10" s="204"/>
      <c r="J10" s="224"/>
    </row>
    <row r="11" spans="2:10" ht="39.950000000000003" customHeight="1" thickBot="1">
      <c r="B11" s="68">
        <f>Discharge!B17</f>
        <v>1</v>
      </c>
      <c r="C11" s="21" t="str">
        <f>Discharge!C17</f>
        <v>Departure time noted</v>
      </c>
      <c r="D11" s="39" t="str">
        <f>Discharge!BH17</f>
        <v/>
      </c>
      <c r="E11" s="210"/>
      <c r="F11" s="211"/>
      <c r="G11" s="211"/>
      <c r="H11" s="212"/>
      <c r="I11" s="32"/>
      <c r="J11" s="28"/>
    </row>
    <row r="12" spans="2:10" ht="39.950000000000003" customHeight="1" thickBot="1">
      <c r="B12" s="68">
        <f>Discharge!B18</f>
        <v>2</v>
      </c>
      <c r="C12" s="21" t="str">
        <f>Discharge!C18</f>
        <v>Full set of Observations prior to discharge</v>
      </c>
      <c r="D12" s="39" t="str">
        <f>Discharge!BH18</f>
        <v/>
      </c>
      <c r="E12" s="210"/>
      <c r="F12" s="211"/>
      <c r="G12" s="211"/>
      <c r="H12" s="212"/>
      <c r="I12" s="32"/>
      <c r="J12" s="28"/>
    </row>
    <row r="13" spans="2:10" ht="39.950000000000003" customHeight="1" thickBot="1">
      <c r="B13" s="68">
        <f>Discharge!B19</f>
        <v>3</v>
      </c>
      <c r="C13" s="21" t="str">
        <f>Discharge!C19</f>
        <v>Discharge plan documented</v>
      </c>
      <c r="D13" s="39" t="str">
        <f>Discharge!BH19</f>
        <v/>
      </c>
      <c r="E13" s="210"/>
      <c r="F13" s="211"/>
      <c r="G13" s="211"/>
      <c r="H13" s="212"/>
      <c r="I13" s="32"/>
      <c r="J13" s="28"/>
    </row>
    <row r="14" spans="2:10" ht="39.950000000000003" customHeight="1" thickBot="1">
      <c r="B14" s="68">
        <f>Discharge!B20</f>
        <v>4</v>
      </c>
      <c r="C14" s="21" t="str">
        <f>Discharge!C20</f>
        <v>Discharge Information given to Patient</v>
      </c>
      <c r="D14" s="39" t="str">
        <f>Discharge!BH20</f>
        <v/>
      </c>
      <c r="E14" s="210"/>
      <c r="F14" s="211"/>
      <c r="G14" s="211"/>
      <c r="H14" s="212"/>
      <c r="I14" s="32"/>
      <c r="J14" s="28"/>
    </row>
    <row r="15" spans="2:10" ht="39.950000000000003" customHeight="1" thickBot="1">
      <c r="B15" s="68">
        <f>Discharge!B21</f>
        <v>5</v>
      </c>
      <c r="C15" s="21" t="str">
        <f>Discharge!C21</f>
        <v xml:space="preserve">Departure Checklist - Ward/ Other facility completed </v>
      </c>
      <c r="D15" s="39" t="str">
        <f>Discharge!BH21</f>
        <v/>
      </c>
      <c r="E15" s="210"/>
      <c r="F15" s="211"/>
      <c r="G15" s="211"/>
      <c r="H15" s="212"/>
      <c r="I15" s="32"/>
      <c r="J15" s="28"/>
    </row>
    <row r="16" spans="2:10" ht="39.950000000000003" customHeight="1" thickBot="1">
      <c r="B16" s="68">
        <f>Discharge!B22</f>
        <v>6</v>
      </c>
      <c r="C16" s="21" t="str">
        <f>Discharge!C22</f>
        <v>Departure Checklist – ED to usual place of residence completed</v>
      </c>
      <c r="D16" s="39" t="str">
        <f>Discharge!BH22</f>
        <v/>
      </c>
      <c r="E16" s="210"/>
      <c r="F16" s="211"/>
      <c r="G16" s="211"/>
      <c r="H16" s="212"/>
      <c r="I16" s="32"/>
      <c r="J16" s="28"/>
    </row>
    <row r="17" spans="2:10" ht="39.950000000000003" customHeight="1" thickBot="1">
      <c r="B17" s="68">
        <f>Discharge!B23</f>
        <v>7</v>
      </c>
      <c r="C17" s="21" t="str">
        <f>Discharge!C23</f>
        <v>Authorisation for Departure from ED</v>
      </c>
      <c r="D17" s="39" t="str">
        <f>Discharge!BH23</f>
        <v/>
      </c>
      <c r="E17" s="210"/>
      <c r="F17" s="211"/>
      <c r="G17" s="211"/>
      <c r="H17" s="212"/>
      <c r="I17" s="32"/>
      <c r="J17" s="28"/>
    </row>
    <row r="18" spans="2:10" ht="39.950000000000003" customHeight="1" thickBot="1">
      <c r="B18" s="68">
        <f>Discharge!B24</f>
        <v>8</v>
      </c>
      <c r="C18" s="21" t="str">
        <f>Discharge!C24</f>
        <v>Documented action if Did Not Wait/Left at Own Risk</v>
      </c>
      <c r="D18" s="39" t="str">
        <f>Discharge!BH24</f>
        <v/>
      </c>
      <c r="E18" s="210"/>
      <c r="F18" s="211"/>
      <c r="G18" s="211"/>
      <c r="H18" s="212"/>
      <c r="I18" s="32"/>
      <c r="J18" s="28"/>
    </row>
    <row r="19" spans="2:10" ht="33" customHeight="1" thickBot="1">
      <c r="B19" s="68">
        <f>Discharge!B25</f>
        <v>9</v>
      </c>
      <c r="C19" s="21" t="str">
        <f>Discharge!C25</f>
        <v>Clinical Handover documented</v>
      </c>
      <c r="D19" s="39" t="str">
        <f>Discharge!BH25</f>
        <v/>
      </c>
      <c r="E19" s="210"/>
      <c r="F19" s="211"/>
      <c r="G19" s="211"/>
      <c r="H19" s="212"/>
      <c r="I19" s="32"/>
      <c r="J19" s="28"/>
    </row>
    <row r="20" spans="2:10" ht="50.1" customHeight="1" thickBot="1">
      <c r="B20" s="68">
        <f>Discharge!B26</f>
        <v>10</v>
      </c>
      <c r="C20" s="21" t="str">
        <f>Discharge!C26</f>
        <v>Discharged, Admitted or Referred from ED within 4 hours of triage</v>
      </c>
      <c r="D20" s="39" t="str">
        <f>Discharge!BH26</f>
        <v/>
      </c>
      <c r="E20" s="210"/>
      <c r="F20" s="211"/>
      <c r="G20" s="211"/>
      <c r="H20" s="212"/>
      <c r="I20" s="32"/>
      <c r="J20" s="28"/>
    </row>
    <row r="21" spans="2:10" ht="50.1" customHeight="1" thickBot="1">
      <c r="B21" s="68">
        <f>Discharge!B27</f>
        <v>11</v>
      </c>
      <c r="C21" s="21" t="str">
        <f>Discharge!C27</f>
        <v>Discharge Destination documented</v>
      </c>
      <c r="D21" s="39" t="str">
        <f>Discharge!BH27</f>
        <v/>
      </c>
      <c r="E21" s="210"/>
      <c r="F21" s="211"/>
      <c r="G21" s="211"/>
      <c r="H21" s="212"/>
      <c r="I21" s="32"/>
      <c r="J21" s="28"/>
    </row>
    <row r="22" spans="2:10" ht="50.1" customHeight="1" thickBot="1">
      <c r="B22" s="139">
        <v>12</v>
      </c>
      <c r="C22" s="136" t="s">
        <v>127</v>
      </c>
      <c r="D22" s="141">
        <f>Discharge!BH28</f>
        <v>0</v>
      </c>
      <c r="E22" s="210"/>
      <c r="F22" s="257"/>
      <c r="G22" s="257"/>
      <c r="H22" s="258"/>
      <c r="I22" s="28"/>
      <c r="J22" s="140"/>
    </row>
    <row r="23" spans="2:10" ht="50.1" customHeight="1" thickBot="1">
      <c r="C23" s="137" t="s">
        <v>18</v>
      </c>
      <c r="D23" s="138">
        <f>AVERAGE(D16:D22)</f>
        <v>0</v>
      </c>
    </row>
  </sheetData>
  <sheetProtection password="CB4B" sheet="1" objects="1" scenarios="1" selectLockedCells="1"/>
  <protectedRanges>
    <protectedRange sqref="E11:J22" name="Range1"/>
  </protectedRanges>
  <mergeCells count="26">
    <mergeCell ref="E22:H22"/>
    <mergeCell ref="E20:H20"/>
    <mergeCell ref="E21:H21"/>
    <mergeCell ref="B2:I2"/>
    <mergeCell ref="E9:H10"/>
    <mergeCell ref="B9:B10"/>
    <mergeCell ref="B7:G7"/>
    <mergeCell ref="C9:C10"/>
    <mergeCell ref="E3:J3"/>
    <mergeCell ref="E4:J4"/>
    <mergeCell ref="E5:F5"/>
    <mergeCell ref="E19:H19"/>
    <mergeCell ref="E18:H18"/>
    <mergeCell ref="E16:H16"/>
    <mergeCell ref="E17:H17"/>
    <mergeCell ref="D9:D10"/>
    <mergeCell ref="E11:H11"/>
    <mergeCell ref="G5:J5"/>
    <mergeCell ref="E15:H15"/>
    <mergeCell ref="J9:J10"/>
    <mergeCell ref="I9:I10"/>
    <mergeCell ref="E13:H13"/>
    <mergeCell ref="E14:H14"/>
    <mergeCell ref="E6:F6"/>
    <mergeCell ref="G6:J6"/>
    <mergeCell ref="E12:H12"/>
  </mergeCells>
  <phoneticPr fontId="7" type="noConversion"/>
  <conditionalFormatting sqref="D11:D22">
    <cfRule type="expression" dxfId="8" priority="3" stopIfTrue="1">
      <formula>ISERROR(D11)</formula>
    </cfRule>
    <cfRule type="cellIs" dxfId="7" priority="4" stopIfTrue="1" operator="lessThan">
      <formula>0.8</formula>
    </cfRule>
  </conditionalFormatting>
  <printOptions horizontalCentered="1" verticalCentered="1"/>
  <pageMargins left="0.19685039370078741" right="0.19685039370078741" top="0.23622047244094491" bottom="0.31496062992125984" header="0.19685039370078741" footer="0.19685039370078741"/>
  <pageSetup paperSize="9" scale="4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12</vt:i4>
      </vt:variant>
    </vt:vector>
  </HeadingPairs>
  <TitlesOfParts>
    <vt:vector size="30" baseType="lpstr">
      <vt:lpstr>Instructions</vt:lpstr>
      <vt:lpstr>Triage Audit</vt:lpstr>
      <vt:lpstr>Triage Action Plan</vt:lpstr>
      <vt:lpstr>Triage Graph</vt:lpstr>
      <vt:lpstr>Treatment</vt:lpstr>
      <vt:lpstr>Treatment Action Plan</vt:lpstr>
      <vt:lpstr>Treatment Graph</vt:lpstr>
      <vt:lpstr>Discharge</vt:lpstr>
      <vt:lpstr>Discharge Action Plan</vt:lpstr>
      <vt:lpstr>Discharge Graph</vt:lpstr>
      <vt:lpstr>Policy</vt:lpstr>
      <vt:lpstr>Policy Action Plan</vt:lpstr>
      <vt:lpstr>Policy Graph</vt:lpstr>
      <vt:lpstr>Trauma</vt:lpstr>
      <vt:lpstr>Trauma Action Plan</vt:lpstr>
      <vt:lpstr>Trauma Graph</vt:lpstr>
      <vt:lpstr>Summary</vt:lpstr>
      <vt:lpstr>Report</vt:lpstr>
      <vt:lpstr>Discharge!Print_Area</vt:lpstr>
      <vt:lpstr>'Discharge Action Plan'!Print_Area</vt:lpstr>
      <vt:lpstr>Policy!Print_Area</vt:lpstr>
      <vt:lpstr>'Policy Action Plan'!Print_Area</vt:lpstr>
      <vt:lpstr>Summary!Print_Area</vt:lpstr>
      <vt:lpstr>Trauma!Print_Area</vt:lpstr>
      <vt:lpstr>'Trauma Action Plan'!Print_Area</vt:lpstr>
      <vt:lpstr>Treatment!Print_Area</vt:lpstr>
      <vt:lpstr>'Treatment Action Plan'!Print_Area</vt:lpstr>
      <vt:lpstr>'Triage Action Plan'!Print_Area</vt:lpstr>
      <vt:lpstr>'Triage Audit'!Print_Area</vt:lpstr>
      <vt:lpstr>'Triage Graph'!Print_Area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BCH Documentation Audit tool</dc:title>
  <dc:creator>NSW Health</dc:creator>
  <cp:lastModifiedBy>Bronwyn Potter (Agency for Clinical Innovation)</cp:lastModifiedBy>
  <cp:lastPrinted>2016-10-31T01:34:30Z</cp:lastPrinted>
  <dcterms:created xsi:type="dcterms:W3CDTF">2004-06-27T23:58:46Z</dcterms:created>
  <dcterms:modified xsi:type="dcterms:W3CDTF">2024-06-04T20:00:29Z</dcterms:modified>
</cp:coreProperties>
</file>